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ДадашеваКА\Desktop\"/>
    </mc:Choice>
  </mc:AlternateContent>
  <xr:revisionPtr revIDLastSave="0" documentId="8_{5FA30102-8BF0-44F2-84AB-374A886180FC}" xr6:coauthVersionLast="45" xr6:coauthVersionMax="45" xr10:uidLastSave="{00000000-0000-0000-0000-000000000000}"/>
  <bookViews>
    <workbookView xWindow="-120" yWindow="-120" windowWidth="29040" windowHeight="15840" xr2:uid="{8F6577DA-BCA2-4453-A79C-FAA5732CAE74}"/>
  </bookViews>
  <sheets>
    <sheet name="с комментариями" sheetId="1" r:id="rId1"/>
  </sheets>
  <definedNames>
    <definedName name="_xlnm._FilterDatabase" localSheetId="0" hidden="1">'с комментариями'!$A$10:$C$185</definedName>
    <definedName name="_xlnm.Print_Area" localSheetId="0">'с комментариями'!$A$1:$D$229</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0" i="1" l="1"/>
  <c r="C191" i="1"/>
  <c r="C190" i="1"/>
  <c r="C192" i="1" s="1"/>
  <c r="C183" i="1"/>
  <c r="C184" i="1" s="1"/>
  <c r="C177" i="1"/>
  <c r="C176" i="1"/>
  <c r="C175" i="1"/>
  <c r="C169" i="1"/>
  <c r="C160" i="1"/>
  <c r="C120" i="1"/>
  <c r="C124" i="1" s="1"/>
  <c r="C112" i="1"/>
  <c r="C116" i="1" s="1"/>
  <c r="C89" i="1"/>
  <c r="C86" i="1"/>
  <c r="C78" i="1"/>
  <c r="C73" i="1"/>
  <c r="C65" i="1"/>
  <c r="C69" i="1" s="1"/>
  <c r="C56" i="1"/>
  <c r="C55" i="1"/>
  <c r="C57" i="1" s="1"/>
  <c r="C54" i="1"/>
  <c r="C58" i="1" s="1"/>
  <c r="C49" i="1"/>
  <c r="C48" i="1"/>
  <c r="C50" i="1" s="1"/>
  <c r="C45" i="1"/>
  <c r="C43" i="1"/>
  <c r="C42" i="1"/>
  <c r="C41" i="1"/>
  <c r="C38" i="1"/>
  <c r="C29" i="1"/>
  <c r="C30" i="1" s="1"/>
  <c r="C22" i="1"/>
  <c r="C26" i="1" s="1"/>
  <c r="C14" i="1"/>
  <c r="C18" i="1" s="1"/>
  <c r="C59" i="1" l="1"/>
  <c r="C17" i="1"/>
  <c r="C19" i="1" s="1"/>
  <c r="C25" i="1"/>
  <c r="C27" i="1" s="1"/>
  <c r="C68" i="1"/>
  <c r="C70" i="1" s="1"/>
  <c r="C115" i="1"/>
  <c r="C117" i="1" s="1"/>
  <c r="C123" i="1"/>
  <c r="C125" i="1" s="1"/>
</calcChain>
</file>

<file path=xl/sharedStrings.xml><?xml version="1.0" encoding="utf-8"?>
<sst xmlns="http://schemas.openxmlformats.org/spreadsheetml/2006/main" count="354" uniqueCount="271">
  <si>
    <t>Согласовано                                                                                                                                            Утверждаю</t>
  </si>
  <si>
    <t xml:space="preserve">                             </t>
  </si>
  <si>
    <t xml:space="preserve">Финансовый директор                                                                                                                          Директор </t>
  </si>
  <si>
    <t xml:space="preserve">________________Л.Е.Долганова                                                                                                        _________________Н.Б.Сиворакша     </t>
  </si>
  <si>
    <t>"___"__________2022 г.                                                                                                                         "___"__________2022 г.</t>
  </si>
  <si>
    <t>Тарифы на услуги, предоставляемые ООО "Энергомодуль" в 2022 году</t>
  </si>
  <si>
    <t>№ п/п</t>
  </si>
  <si>
    <t>Наименование услуги</t>
  </si>
  <si>
    <t>Стоимость, руб. с НДС</t>
  </si>
  <si>
    <t>В каких случаях оказываются услуги</t>
  </si>
  <si>
    <t>Услуги, оказываемые  Оперативно -Диспечерской Службой</t>
  </si>
  <si>
    <t>Ограничение  режима электроснабжения потребителя</t>
  </si>
  <si>
    <t xml:space="preserve">По заявкам  потребителей </t>
  </si>
  <si>
    <t>Фонд заработной платы ППП</t>
  </si>
  <si>
    <t xml:space="preserve">Отчисления на страховые взносы </t>
  </si>
  <si>
    <t>Транспортные расходы</t>
  </si>
  <si>
    <t xml:space="preserve">Прочие расходы </t>
  </si>
  <si>
    <t>Накладные расходы (от расходов на заработную плату и прочих расходов), 60%</t>
  </si>
  <si>
    <t>Прибыль (от расходов на заработную плату и прочих расходов), 20%</t>
  </si>
  <si>
    <t>НДС 20%</t>
  </si>
  <si>
    <t>Возобновление  режима электроснабжения потребителя</t>
  </si>
  <si>
    <t>Снятие и устройство ответвления от ВЛ-04 до жилого дома  с  ограничением  и возобновлением,  без учета стоимости материалов Исполнителя</t>
  </si>
  <si>
    <t>По заявкам  потребителей  (в ночное время, в выходные и праздничные дни - выполняет бригада ОДС)</t>
  </si>
  <si>
    <t xml:space="preserve">Выезд  бригады для  устранения неисправностей в границах ответственности Заказчика без ограничения электроснабжения </t>
  </si>
  <si>
    <t>Работы  по устранению неисправности (если неисправность в сетях потребителя). Возможна в комплексе с услугой п.2</t>
  </si>
  <si>
    <t>4а</t>
  </si>
  <si>
    <t>Выезд бригады для устранения неисправностей в границах ответственности Заказчика с ограничением и возобновлением режима электроснабжения (п.4+п.2)</t>
  </si>
  <si>
    <t xml:space="preserve">Работы  по устранению неисправности (если неисправность в сетях потребителя). </t>
  </si>
  <si>
    <t>Оказание услуг за пределами г. Димитровграда</t>
  </si>
  <si>
    <t>В дополнение к любой услуге, выполянемой за пределами города Димитровграда</t>
  </si>
  <si>
    <t>Согласование отключения или включения трансформаторной подстанции, воздушной или кабельной линии напряжением 0,4-10 кВ</t>
  </si>
  <si>
    <t xml:space="preserve">Информирование населения, юр.лиц об планируемом отключении (если заявитель хочет, чтобы мы проинформировали об отключении его линии или подстанции) персоналом ОДС (расклеивание листовок об отключении на опорах и остановках общ. транспорта, телефонограммы, письма и т.п.) и ПТО (информирование Ульяновскэнерго) </t>
  </si>
  <si>
    <t>Оперативные переключения для вывода в ремонт оборудования трансформаторной подстанции (распределительного пункта), воздушной или кабельной линии напряжением 0,4-10 кВ или восстановления нормальной схемы электроснабжения</t>
  </si>
  <si>
    <r>
      <t xml:space="preserve">Выполнение переключений и перевод всех потребителей (или одного, двух, трех и т.д. потребителей) на резервное питание (т.е. с одной секции на другую) на подстанции (РП) заявителя персоналом ОДС с целью отключения оборудования (линии или одной секции ТП и РП заявителя) для обеспечения проведения ремонтных работ на линии или секции ТП (РП). </t>
    </r>
    <r>
      <rPr>
        <b/>
        <sz val="16"/>
        <color theme="1"/>
        <rFont val="Times New Roman"/>
        <family val="1"/>
        <charset val="204"/>
      </rPr>
      <t>Информирование потребителей о переключениях в услугу не входит!</t>
    </r>
  </si>
  <si>
    <t>Отключение оборудования трансформаторной подстанции (распределительного пункта),  воздушной или кабельной линии напряжением 0,4-10кВ</t>
  </si>
  <si>
    <r>
      <t xml:space="preserve">Выполнение отключения без необходимости (или отсутствии возможности) перевода всех потребителей (или одного, двух, трех и т.д. потребителей) на резервное питание на подстанции (РП) заявителя персоналом ОДС для обеспечения проведения ремонтных работ на линии или ТП (РП). </t>
    </r>
    <r>
      <rPr>
        <b/>
        <sz val="16"/>
        <color theme="1"/>
        <rFont val="Times New Roman"/>
        <family val="1"/>
        <charset val="204"/>
      </rPr>
      <t>Информирование потребителей об отключениях в услугу не входит!</t>
    </r>
  </si>
  <si>
    <t>Включение оборудования трансформаторной подстанции (распределительного пункта),  воздушной или кабельной линии напряжением 0,4-10 кВ</t>
  </si>
  <si>
    <t>Выполнение включения на подстанции (РП) заявителя персоналом ОДС после проведения ремонтных работ на линии или ТП (РП)</t>
  </si>
  <si>
    <t>Допуск сторонних организаций для работы в электроустановках ООО "Энергомодуль" и надзор за работами (в течение одного часа)</t>
  </si>
  <si>
    <t>Проведение необходимых инструктажей,  допуск бригады сторонней организации для производства работ в нашей ТП (РП) и надзор за работниками сторонней организации в нашей ТП (РП) в течение 1 часа</t>
  </si>
  <si>
    <t>Ведение переключений на стороне 6-10кВ</t>
  </si>
  <si>
    <t>Выполнение переключений коммутационными аппаратами 10 (6) кВ в ТП (РП) заявителя персоналом ОДС в целях перевода работы всей подстанции заявителя на резервный кабель 10 (6) кВ (при его наличии)</t>
  </si>
  <si>
    <t>Измерение нагрузок и напряжения (на 1 кабель, без подъема на опору)</t>
  </si>
  <si>
    <t>Замер нагрузок и напряжения в ТП (РП) заявителя в расчете на один отходящий кабель (провод). Передача результатов замеров заявителю</t>
  </si>
  <si>
    <t>Измерение нагрузок и напряжения (на 1 кабель, с подъемом на опору)</t>
  </si>
  <si>
    <t>Услуги  оказываемые  производственным отделом; ОМТС; А/тр.службой</t>
  </si>
  <si>
    <t>Восстановление (переоформление) технической документации</t>
  </si>
  <si>
    <t>Выдачи ТУ на переоформление и составление акта о технологическом присоединении, передача документов заявителю</t>
  </si>
  <si>
    <t>Ответственное хранение  1 кв.м материалов в течение 1 дня на складе Общества</t>
  </si>
  <si>
    <t>Приемка материала заявителя на склад Сутормы, хранение на складе Сутормы в течение 1 дня, выдача со склада Сутормы (рассчитывается на 1 кв.м занимаемой площади материалом на складе Сутормы)</t>
  </si>
  <si>
    <t>Составление акта разграничения балансовой принадлежности и акта эксплуатационной ответственности сторон (с выездом представителя)</t>
  </si>
  <si>
    <t>Только для опосредованно присоединенных абонентов, т.е. для наших субабонентов</t>
  </si>
  <si>
    <t>Составление схемы электроснабжения потребителя, опосредованно присоединённого к сетям ООО "Энергомодуль" (с выездом представителя)</t>
  </si>
  <si>
    <r>
      <t>Выезд на абонентскую линию специалиста ПТО (инженера) или специалиста отдела учета (инженера) для схематичного изображения схемы электроснабжения потребительской (абонентской) линии и определения тех, кто к данной линии подключен, кроме заявителя (</t>
    </r>
    <r>
      <rPr>
        <b/>
        <sz val="16"/>
        <color theme="1"/>
        <rFont val="Times New Roman"/>
        <family val="1"/>
        <charset val="204"/>
      </rPr>
      <t>на один выезд!!!!)</t>
    </r>
    <r>
      <rPr>
        <sz val="16"/>
        <color theme="1"/>
        <rFont val="Times New Roman"/>
        <family val="1"/>
        <charset val="204"/>
      </rPr>
      <t xml:space="preserve"> </t>
    </r>
  </si>
  <si>
    <t>Аренда автогидроподъемника (1 час )</t>
  </si>
  <si>
    <t>Накладные расходы (от расходов на заработную плату и прочих расходов), 20%</t>
  </si>
  <si>
    <t>Аренда дизельгенератора при 50% загрузке без учета доставки (1 час)</t>
  </si>
  <si>
    <t>Аренда лаборатории (1 час)</t>
  </si>
  <si>
    <t>Выезд мастера по заявке Заказчика (с учетом составления дефектной ведомости)</t>
  </si>
  <si>
    <t>Размещение и обслуживание информационной таблички (плаката) на опоре распределительных сетей 0,4 кВ</t>
  </si>
  <si>
    <t>ежемесячно / Сафиуллин А.Р.</t>
  </si>
  <si>
    <t>Размещение и обслуживание социально значимой информационной таблички на опоре распределительных сетей 0,4 кВ</t>
  </si>
  <si>
    <t>Опора непригодная к эксплуатации (б/у)</t>
  </si>
  <si>
    <t>По заявкам  покупателей</t>
  </si>
  <si>
    <t>Предоставление места на опоре ВЛ для размещения рекламы, совместной подвески, проводов, пр.</t>
  </si>
  <si>
    <t>Аренда места на опоре для провода, камеры, рекламы, линии связи и т.п. (в расчете на 1 месяц на 1 опоре)</t>
  </si>
  <si>
    <t>Предоставление услуги БКМ с экипажем , 1 час</t>
  </si>
  <si>
    <t>По заявкам  физических и юридических лиц</t>
  </si>
  <si>
    <t>Услуги оказываемые  ремонтно- эксплуатационным подразделением</t>
  </si>
  <si>
    <t>По заявкам  потребителей  (в рабочее время с 8:00 до 17:00 - выполняет бригада РЭП)</t>
  </si>
  <si>
    <t>Определение трассы кабельной линии длиной до 500 м</t>
  </si>
  <si>
    <r>
      <t>Присоединение генератора к кабелю и прохождение (с кабелеискательным аппаратом) по трассе кабеля нашей лабораторией на кабеле заявителя с целью привязки трассы кабельной линии к надземным сооружениям (</t>
    </r>
    <r>
      <rPr>
        <b/>
        <sz val="16"/>
        <color theme="1"/>
        <rFont val="Times New Roman"/>
        <family val="1"/>
        <charset val="204"/>
      </rPr>
      <t>на 500 м кабеля!!!)</t>
    </r>
  </si>
  <si>
    <t>Проверка цепи между заземлителем и заземляющими элементами</t>
  </si>
  <si>
    <t>Проверка целостности цепи одного заземления (прозвонка) на опоре или целостность цепи заземления ТП (РП)</t>
  </si>
  <si>
    <t>Устранение течи горшка масляного выключателя с доливкой масла (не учтено время испытания повышения напряжением) (без учёта стоимости материалов)</t>
  </si>
  <si>
    <r>
      <t xml:space="preserve">Ремонт горшка масляного выключения, долив масла после ремонта (без испытания выключателя после ремонта - нет лицензии на испытание), </t>
    </r>
    <r>
      <rPr>
        <b/>
        <sz val="16"/>
        <color theme="1"/>
        <rFont val="Times New Roman"/>
        <family val="1"/>
        <charset val="204"/>
      </rPr>
      <t>не учтены материалы для ремонта и масло для доливки</t>
    </r>
  </si>
  <si>
    <t>Монтаж одной соединительной муфты до 10 кВ ( без учета стомости материалов)</t>
  </si>
  <si>
    <r>
      <t>Монтаж соединительной муфты на кабеле 10 (6) кВ заявителя (</t>
    </r>
    <r>
      <rPr>
        <b/>
        <sz val="16"/>
        <color theme="1"/>
        <rFont val="Times New Roman"/>
        <family val="1"/>
        <charset val="204"/>
      </rPr>
      <t>без учета материала и земляных работ</t>
    </r>
    <r>
      <rPr>
        <sz val="16"/>
        <color theme="1"/>
        <rFont val="Times New Roman"/>
        <family val="1"/>
        <charset val="204"/>
      </rPr>
      <t>)</t>
    </r>
  </si>
  <si>
    <t>Монтаж одной соединительной муфты до 1 кВ ( без учета стомости материалов)</t>
  </si>
  <si>
    <r>
      <t>Монтаж соединительной муфты на кабеле 0,4 кВ заявителя (</t>
    </r>
    <r>
      <rPr>
        <b/>
        <sz val="16"/>
        <color theme="1"/>
        <rFont val="Times New Roman"/>
        <family val="1"/>
        <charset val="204"/>
      </rPr>
      <t>без учета материала и земляных работ</t>
    </r>
    <r>
      <rPr>
        <sz val="16"/>
        <color theme="1"/>
        <rFont val="Times New Roman"/>
        <family val="1"/>
        <charset val="204"/>
      </rPr>
      <t>)</t>
    </r>
  </si>
  <si>
    <t>Монтаж одной концевой  муфты наружной установки  до 10 кВ ( без учета стомости материалов)</t>
  </si>
  <si>
    <r>
      <t>Монтаж концевой муфты на улице на кабеле 10 (6) кВ заявителя (</t>
    </r>
    <r>
      <rPr>
        <b/>
        <sz val="16"/>
        <color theme="1"/>
        <rFont val="Times New Roman"/>
        <family val="1"/>
        <charset val="204"/>
      </rPr>
      <t>без учета материала</t>
    </r>
    <r>
      <rPr>
        <sz val="16"/>
        <color theme="1"/>
        <rFont val="Times New Roman"/>
        <family val="1"/>
        <charset val="204"/>
      </rPr>
      <t>)</t>
    </r>
  </si>
  <si>
    <t>Монтаж одной концевой  муфты наружной установки  до 1 кВ ( без учета стомости материалов)</t>
  </si>
  <si>
    <r>
      <t>Монтаж концевой муфты на улице на кабеле 0,4 кВ заявителя (</t>
    </r>
    <r>
      <rPr>
        <b/>
        <sz val="16"/>
        <color theme="1"/>
        <rFont val="Times New Roman"/>
        <family val="1"/>
        <charset val="204"/>
      </rPr>
      <t>без учета материала</t>
    </r>
    <r>
      <rPr>
        <sz val="16"/>
        <color theme="1"/>
        <rFont val="Times New Roman"/>
        <family val="1"/>
        <charset val="204"/>
      </rPr>
      <t>)</t>
    </r>
  </si>
  <si>
    <t>Монтаж одной концевой  муфты внутренней установки  до 10 кВ ( без учета стомости материалов)</t>
  </si>
  <si>
    <r>
      <t>Монтаж концевой муфты в помещении на кабеле 10 (6) кВ заявителя (</t>
    </r>
    <r>
      <rPr>
        <b/>
        <sz val="16"/>
        <color theme="1"/>
        <rFont val="Times New Roman"/>
        <family val="1"/>
        <charset val="204"/>
      </rPr>
      <t>без учета материала</t>
    </r>
    <r>
      <rPr>
        <sz val="16"/>
        <color theme="1"/>
        <rFont val="Times New Roman"/>
        <family val="1"/>
        <charset val="204"/>
      </rPr>
      <t>)</t>
    </r>
  </si>
  <si>
    <t>Монтаж одной концевой  муфты внутренней установки  до 1 кВ ( без учета стомости материалов)</t>
  </si>
  <si>
    <r>
      <t>Монтаж концевой муфты в помещении на кабеле 0,4 кВ заявителя (</t>
    </r>
    <r>
      <rPr>
        <b/>
        <sz val="16"/>
        <color theme="1"/>
        <rFont val="Times New Roman"/>
        <family val="1"/>
        <charset val="204"/>
      </rPr>
      <t>без учета материала</t>
    </r>
    <r>
      <rPr>
        <sz val="16"/>
        <color theme="1"/>
        <rFont val="Times New Roman"/>
        <family val="1"/>
        <charset val="204"/>
      </rPr>
      <t>)</t>
    </r>
  </si>
  <si>
    <t>Осмотр кабельной арматуры на предмет дефектации в действующей электроустановке</t>
  </si>
  <si>
    <t>Осмотр персоналом РЭП на кабеле заявителя кабельной муфты, наконечников, заземление муфт, наличие бирок, втулок (при их наличии), передача информации о дефектах на вышеуказанной кабельной арматуре заявителю</t>
  </si>
  <si>
    <t>Ввод кабеля в распределительное устройство 0,4-10 кВ трансформаторной подстанции распределительного пункта, внутреннего распределительного устройства ( без учета стомости материалов)</t>
  </si>
  <si>
    <t xml:space="preserve">Заводка чужого кабеля или провода СИП в помещение нашей или чужой ТП (РП) нашим персоналом </t>
  </si>
  <si>
    <t>Приемка котлована под монтаж муфт</t>
  </si>
  <si>
    <t>Осмотр мастером РЭП котлована для монтажа соединительных муфт, выдача разрешения на монтаж муфт, либо замечаний для устранения</t>
  </si>
  <si>
    <t>Прокол кабеля для определения правильности прохождения кабельной линии 0,4 кВ-10 кВ перед монтажом соединительных муфт</t>
  </si>
  <si>
    <r>
      <t>Прокол кабеля заявителя персоналом лаборатории перед началом ремонтных работ (</t>
    </r>
    <r>
      <rPr>
        <b/>
        <sz val="16"/>
        <color theme="1"/>
        <rFont val="Times New Roman"/>
        <family val="1"/>
        <charset val="204"/>
      </rPr>
      <t>Он позволяет окончательно убедиться в правильности определённого кабеля в пучке путём дистанционного повреждения изоляции металлическим резцом</t>
    </r>
    <r>
      <rPr>
        <sz val="16"/>
        <color theme="1"/>
        <rFont val="Times New Roman"/>
        <family val="1"/>
        <charset val="204"/>
      </rPr>
      <t>)</t>
    </r>
  </si>
  <si>
    <t>Один выезд с целью привязки муфт при  выполнении услуг на сторону</t>
  </si>
  <si>
    <t>Привязка соединительной муфты к местности (к постоянным капитальным строениям) на кабеле заявителя мастером РЭП</t>
  </si>
  <si>
    <t>Надзор при производстве земляных работ на 1 допуск</t>
  </si>
  <si>
    <r>
      <t>Проверка начальником или мастером РЭП наличия у сторонней организации права (согласованного с нами проекта, ордера на земляные работы), проверка верности производства земляных работ в охранной зоне наших кабельных линий (наличие необходимых ограждений, выдержка необходимых минимальных расстояний до наших сетей). Допуск и надзор за работами (</t>
    </r>
    <r>
      <rPr>
        <b/>
        <sz val="16"/>
        <color theme="1"/>
        <rFont val="Times New Roman"/>
        <family val="1"/>
        <charset val="204"/>
      </rPr>
      <t>используется при необходимости для заявителя производить работы в минимальной близости к нашим сетям и для заявителя нужно нахождение нашего представителя при его производстве работ</t>
    </r>
    <r>
      <rPr>
        <sz val="16"/>
        <color theme="1"/>
        <rFont val="Times New Roman"/>
        <family val="1"/>
        <charset val="204"/>
      </rPr>
      <t>)</t>
    </r>
  </si>
  <si>
    <t>Обход и осмотр 1 км трассы кабельной линии</t>
  </si>
  <si>
    <t>Чаще всего используется в годовых договорах на обслуживание чужих сетей нашей организацией. Также может использоваться разово, если заявителю требуется посмотреть состояние трассы кабельной линии (расчет на 1 км трассы кабельной линии). Электромонтер РЭП производит обход трассы на предмет налиния/отсутсвия на трассе несанкционированных раскопок, завалов мусора, провалов грунта, несанкционированного строительства сооружений и наличия стационарных объектов. О результатах обхода сообщается заявителю</t>
  </si>
  <si>
    <t>Составление документов при повреждении кабельной, воздушной линии сторонними лицами, организацией ( с определением характера  повреждения)</t>
  </si>
  <si>
    <t>Выезд нашего персонала на место повреждения нашей кабельной, воздушкой  линии сторонней организацией или физ. лицами, составление акта на причинение ущерба</t>
  </si>
  <si>
    <t>Доливка масла в силовые масляные трансформаторы (на один трансформатор) с учетом отключений (включений) и  без учета стоимости материалов</t>
  </si>
  <si>
    <r>
      <t>Чаще всего используется в годовых договорах на обслуживание чужих сетей нашей организацией. Также может использоваться разово, если заявителю требуется доливка масла в трансформатор (расчет на 1 трансформатор). Производство необходимых переключений на подстанции заявителя персоналом ОДС для вывода в ремонт нужного трансформатора. Доливка необходимого количества масла в трансформатор персоналом РЭП. Ввод в работу после ремонта, т.е. производство обратных переключений персоналом ОДС (</t>
    </r>
    <r>
      <rPr>
        <b/>
        <sz val="16"/>
        <color theme="1"/>
        <rFont val="Times New Roman"/>
        <family val="1"/>
        <charset val="204"/>
      </rPr>
      <t>Информирование потребителей о производстве всех переключений и отключений от подстанции заявителя не входит в данную услугу!!! Не учитывается материал на ремонтные работы</t>
    </r>
    <r>
      <rPr>
        <sz val="16"/>
        <color theme="1"/>
        <rFont val="Times New Roman"/>
        <family val="1"/>
        <charset val="204"/>
      </rPr>
      <t>) Если заявителю нужно информирование, то в комплексе с услугой п.5</t>
    </r>
  </si>
  <si>
    <t>Замена предохранителей ПТК, ПК-10 (в расчете на комплект предохранителей) с учетом отключения (включения) и без учета стоимости материалов</t>
  </si>
  <si>
    <r>
      <t>Чаще всего используется в годовых договорах на обслуживание чужих сетей нашей организацией. Также может использоваться разово, если заявителю требуется замена предохранителей 10 (6) кВ (расчет на 1 комплект). Производство необходимых переключений на подстанции заявителя персоналом ОДС для вывода в ремонт нужного коммутационного аппарата. Замена предохранителей персоналом ОДС . Ввод в работу после ремонта, т.е. производство обратных переключений персоналом ОДС (</t>
    </r>
    <r>
      <rPr>
        <b/>
        <sz val="16"/>
        <color theme="1"/>
        <rFont val="Times New Roman"/>
        <family val="1"/>
        <charset val="204"/>
      </rPr>
      <t>Информирование потребителей о производстве всех переключений и отключений от подстанции заявителя не входит в данную услугу!!! Не учитывается материал на ремонтные работы</t>
    </r>
    <r>
      <rPr>
        <sz val="16"/>
        <color theme="1"/>
        <rFont val="Times New Roman"/>
        <family val="1"/>
        <charset val="204"/>
      </rPr>
      <t>) Если заявителю нужно информирование, то в комплексе с услугой п.5</t>
    </r>
  </si>
  <si>
    <t>Осмотр  оборудования и уборка помещений трансформаторных подстанций или распределительных пунктов (без учета отключений (включений)</t>
  </si>
  <si>
    <t xml:space="preserve">Чаще всего используется в годовых договорах на обслуживание чужих сетей нашей организацией. Также может использоваться разово, если заявителю необходимо произвести осмотр оборудования ТП (РП) и уборку в помещениях ТП (РП). Персонал РЭП производит данные работы. Для отключения ТП (РП) используется в комплексе с услугой п.7 и включения ТП (РП) - в комплексе с услугой п.8. Если есть возможность перевода потребителей на другой центр питания, то в комплексе с услугой п.6. А если есть необходимость в информировании об отключении населения или иных потребителей от данной воздушной линии, то в комплексе еще п.5 </t>
  </si>
  <si>
    <t>Ревизия контактных соединений  и регулировки оборудования в трансформаторной  подстанции и РП с учетом отключений и без учета стоимости материалов</t>
  </si>
  <si>
    <r>
      <t>Чаще всего используется в годовых договорах на обслуживание чужих сетей нашей организацией. Также может использоваться разово, если заявителю требуется провести разовую ревизию контактных соединений и регулировку оборудования в ТП/РП (расчет на одну ТП (РП)). Производство необходимых переключений на подстанции заявителя персоналом ОДС для вывода в ремонт оборудования ТП (РП). Обслуживание оборудования ТП (РП) персоналом РЭП. Ввод в работу после ремонта, т.е. производство обратных переключений персоналом ОДС (</t>
    </r>
    <r>
      <rPr>
        <b/>
        <sz val="16"/>
        <color theme="1"/>
        <rFont val="Times New Roman"/>
        <family val="1"/>
        <charset val="204"/>
      </rPr>
      <t>Информирование потребителей о производстве всех переключений и отключений от подстанции заявителя не входит в данную услугу!!! Не учитывается материал на ремонтные работы</t>
    </r>
    <r>
      <rPr>
        <sz val="16"/>
        <color theme="1"/>
        <rFont val="Times New Roman"/>
        <family val="1"/>
        <charset val="204"/>
      </rPr>
      <t>) Если заявителю нужно информирование, то в комплексе с услугой п.5</t>
    </r>
  </si>
  <si>
    <t>Обновление плакатов, надписей, бирок в ТП и РП ( без учета отключений (включений) и стоимости материалов)</t>
  </si>
  <si>
    <r>
      <t xml:space="preserve">Чаще всего используется в годовых договорах на обслуживание чужих сетей нашей организацией. Также может использоваться разово, если заявителю необходимо нанести надписи и прикрепить плакаты безопасности на двери ТП (РП), надписи и плакаты на панели и камеры внутри ТП (РП), а также прикрепить бирки на кабели и провода в ТП (РП). Персонал РЭП производит данные работы. </t>
    </r>
    <r>
      <rPr>
        <b/>
        <sz val="16"/>
        <color theme="1"/>
        <rFont val="Times New Roman"/>
        <family val="1"/>
        <charset val="204"/>
      </rPr>
      <t>Без материала</t>
    </r>
    <r>
      <rPr>
        <sz val="16"/>
        <color theme="1"/>
        <rFont val="Times New Roman"/>
        <family val="1"/>
        <charset val="204"/>
      </rPr>
      <t xml:space="preserve">. Для отключения ТП (РП) используется в комплексе с услугой п.7 и включения ТП (РП) - в комплексе с услугой п.8. Если есть возможность перевода потребителей на другой центр питания, то в комплексе с услугой п.6. А если есть необходимость в информировании об отключении населения или иных потребителей от данной воздушной линии, то в комплексе еще п.5 </t>
    </r>
  </si>
  <si>
    <t>Внеочередной обход и осмотр воздушных линий напряжением до 10 кВ после аварии или стихийного бедствия ( в расчёте на  1 км 1 год)</t>
  </si>
  <si>
    <t>Чаще всего используется в годовых договорах на обслуживание чужих сетей нашей организацией. Также может использоваться разово, если заявителю требуется посмотреть состояние его воздушной линии после аварии или стихийного бедствия (расчет на 1 км трассы воздушной линии). Персонал РЭП производит данный осмотр и составляет дефектовку при наличии дефектов на линии. О наличии или отсутствии дефектов сообщается заявителю</t>
  </si>
  <si>
    <t>Проверка сотояния ж/б опор и приставок ( в расчете на 1 опору)</t>
  </si>
  <si>
    <t>Чаще всего используется в годовых договорах на обслуживание чужих сетей нашей организацией. Также может использоваться разово, если заявителю требуется посмотреть состояние его железобетонной опоры или железобетонной приставки к деревянной/железобетонной опоре (расчет на 1 опору/приставку). Персонал РЭП производит данный осмотр и составляет дефектовку при наличии дефектов. О наличии или отсутствии дефектов сообщается заявителю</t>
  </si>
  <si>
    <t>Проверка и подтяжка болтовых соединений и бандажей  (в расчете на 1 опору)</t>
  </si>
  <si>
    <t xml:space="preserve">Чаще всего используется в годовых договорах на обслуживание чужих сетей нашей организацией. Также может использоваться разово, если заявителю требуется проверить и подтянуть бандаж приставки или узел крепления подкоса с подъемом на опору (расчет на 1 опору). Персонал РЭП производит данные работы </t>
  </si>
  <si>
    <t>Демонтаж высоковольтного разрядника или ограничителя перенапряжения ( без учета отключения (включения))</t>
  </si>
  <si>
    <t xml:space="preserve">Демонтаж разрядника или ограничителя перенапряжения на воздушной линии 10 (6) кВ заявителя. Для отключения линии используется в комплексе с услугой п.7 и включения линии - в комплексе с услугой п.8. А если есть необходимость в информировании об отключении населения или иных потребителей от данной воздушной линии, то в комплексе еще п.5 </t>
  </si>
  <si>
    <t>Монтаж высоковольтного разрядника или ограничителя перенапряжения ОПН</t>
  </si>
  <si>
    <t xml:space="preserve">Монтаж разрядника или ограничителя перенапряжения на воздушной линии 10 (6) кВ заявителя. Для отключения линии используется в комплексе с услугой п.7 и включения линии - в комплексе с услугой п.8. А если есть необходимость в информировании об отключении населения или иных потребителей от данной воздушной линии, то в комплексе еще п.5 </t>
  </si>
  <si>
    <t>Присоединение 4 жил кабеля или самонесущего изолированного провода к оборудованию</t>
  </si>
  <si>
    <r>
      <t xml:space="preserve">Зачистка концов кабеля (провода СИП) </t>
    </r>
    <r>
      <rPr>
        <b/>
        <sz val="16"/>
        <color theme="1"/>
        <rFont val="Times New Roman"/>
        <family val="1"/>
        <charset val="204"/>
      </rPr>
      <t>заявителя</t>
    </r>
    <r>
      <rPr>
        <sz val="16"/>
        <color theme="1"/>
        <rFont val="Times New Roman"/>
        <family val="1"/>
        <charset val="204"/>
      </rPr>
      <t>, опрессовка наконечников, присоединение кабеля (провода СИП) к коммутационному аппарату (автоматическому выключателю, рубильнику, пускателю и т.п.) или прибору учета в ТП (РП), ВРУ, ЩУ и т.п. (</t>
    </r>
    <r>
      <rPr>
        <b/>
        <sz val="16"/>
        <color theme="1"/>
        <rFont val="Times New Roman"/>
        <family val="1"/>
        <charset val="204"/>
      </rPr>
      <t>на одно присоединение четырех жил</t>
    </r>
    <r>
      <rPr>
        <sz val="16"/>
        <color theme="1"/>
        <rFont val="Times New Roman"/>
        <family val="1"/>
        <charset val="204"/>
      </rPr>
      <t xml:space="preserve">). </t>
    </r>
    <r>
      <rPr>
        <b/>
        <sz val="16"/>
        <color theme="1"/>
        <rFont val="Times New Roman"/>
        <family val="1"/>
        <charset val="204"/>
      </rPr>
      <t>Без материала!!!</t>
    </r>
    <r>
      <rPr>
        <sz val="16"/>
        <color theme="1"/>
        <rFont val="Times New Roman"/>
        <family val="1"/>
        <charset val="204"/>
      </rPr>
      <t xml:space="preserve"> </t>
    </r>
  </si>
  <si>
    <t>Регулировка и ревизия высоковольтного выключателя нагрузки ( с учетом отключений (включений) и без учета стоимости материалов)</t>
  </si>
  <si>
    <r>
      <t>Производство необходимых переключений на постанции заявителя персоналом ОДС для вывода в ремонт нужного выключателя нагрузки. Регулировка и ревизия (небольшой ремонт) выключателя персоналом РЭП. Ввод в работу после ремонта, т.е. производство обратных переключений персоналом ОДС (</t>
    </r>
    <r>
      <rPr>
        <b/>
        <sz val="16"/>
        <color theme="1"/>
        <rFont val="Times New Roman"/>
        <family val="1"/>
        <charset val="204"/>
      </rPr>
      <t xml:space="preserve">Информирование потребителей о производстве всех переключений и отключений от подстанции заявителя не входит в данную услугу!!! Не учитывается материал на ремонтные работы) </t>
    </r>
    <r>
      <rPr>
        <sz val="16"/>
        <color theme="1"/>
        <rFont val="Times New Roman"/>
        <family val="1"/>
        <charset val="204"/>
      </rPr>
      <t>Если заявителю нужно информирование, то в комплексе с услугой п.5</t>
    </r>
  </si>
  <si>
    <t>Регулировка и ревизия высоковольтного разъединителя ( с учетом отключений (включений) и без учета стоимости материалов)</t>
  </si>
  <si>
    <r>
      <t>Производство необходимых переключений на постанции заявителя персоналом ОДС для вывода в ремонт нужного разъединителя. Регулировка и ревизия (небольшой ремонт) разъединителя персоналом РЭП. Ввод в работу после ремонта, т.е. производство обратных переключений персоналом ОДС (</t>
    </r>
    <r>
      <rPr>
        <b/>
        <sz val="16"/>
        <color theme="1"/>
        <rFont val="Times New Roman"/>
        <family val="1"/>
        <charset val="204"/>
      </rPr>
      <t xml:space="preserve">Информирование потребителей о производстве всех переключений и отключений от подстанции заявителя не входит в данную услугу!!! Не учитывается материал на ремонтные работы) </t>
    </r>
    <r>
      <rPr>
        <sz val="16"/>
        <color theme="1"/>
        <rFont val="Times New Roman"/>
        <family val="1"/>
        <charset val="204"/>
      </rPr>
      <t>Если заявителю нужно информирование, то в комплексе с услугой п.5</t>
    </r>
  </si>
  <si>
    <t>Согласование пересечения, сближения и совместной подвески инженерных коммуникаций и воздушных линий электропередач ООО "Энергомодуль"</t>
  </si>
  <si>
    <t xml:space="preserve">Согласование проекта, когда на опорах ООО"Энергомодуль" хотят проложить провода, линии связи и т.п. </t>
  </si>
  <si>
    <t>Согласование проезда негабаритных грузов (1 пересечение с ЛЭП)</t>
  </si>
  <si>
    <r>
      <t xml:space="preserve">Объезд Кузьмина Г.М. по трассе провозки груза заявителя с целью определения количества мест переходов и пересечений с нашими проводами и определение мероприятий по перевеске и подъему проводов на время провоза груза. Согласование провоза груза </t>
    </r>
    <r>
      <rPr>
        <b/>
        <sz val="16"/>
        <color theme="1"/>
        <rFont val="Times New Roman"/>
        <family val="1"/>
        <charset val="204"/>
      </rPr>
      <t>на одно пересечение!!!</t>
    </r>
    <r>
      <rPr>
        <sz val="16"/>
        <color theme="1"/>
        <rFont val="Times New Roman"/>
        <family val="1"/>
        <charset val="204"/>
      </rPr>
      <t xml:space="preserve"> </t>
    </r>
  </si>
  <si>
    <t>Один выезд представителя на место для уточнения прохождения кабельной линии</t>
  </si>
  <si>
    <r>
      <t>Выезд нашей лаборатории или мастера РЭП с целью уточнения прохождения нашей кабельной линии и согласование производства земляных работ (</t>
    </r>
    <r>
      <rPr>
        <b/>
        <sz val="16"/>
        <color theme="1"/>
        <rFont val="Times New Roman"/>
        <family val="1"/>
        <charset val="204"/>
      </rPr>
      <t>используется в комплексе с услугой согласование проекта строительных и земляных работ и с услугой согласование топосъемки, когда необходим выезд на место нашего персонала и при наличии такого выезда</t>
    </r>
    <r>
      <rPr>
        <sz val="16"/>
        <color theme="1"/>
        <rFont val="Times New Roman"/>
        <family val="1"/>
        <charset val="204"/>
      </rPr>
      <t xml:space="preserve">) </t>
    </r>
    <r>
      <rPr>
        <b/>
        <sz val="16"/>
        <color theme="1"/>
        <rFont val="Times New Roman"/>
        <family val="1"/>
        <charset val="204"/>
      </rPr>
      <t>Только для земляных работ, т.е. если у заявителя есть необходимость копать, бурить и т.п. землю!!!!</t>
    </r>
  </si>
  <si>
    <t>Согласование проекта строительных и земляных работ</t>
  </si>
  <si>
    <r>
      <t>Согласование проекта (</t>
    </r>
    <r>
      <rPr>
        <b/>
        <sz val="16"/>
        <color theme="1"/>
        <rFont val="Times New Roman"/>
        <family val="1"/>
        <charset val="204"/>
      </rPr>
      <t>только для земляных работ!!! Т.е. если у заявителя есть необходимость копать, бурить и т.п. землю!!!!</t>
    </r>
    <r>
      <rPr>
        <sz val="16"/>
        <color theme="1"/>
        <rFont val="Times New Roman"/>
        <family val="1"/>
        <charset val="204"/>
      </rPr>
      <t>) Если необходим выезд, то в комплексе с услугой п.60</t>
    </r>
  </si>
  <si>
    <t>Согласование топосъемки границ земельного участка</t>
  </si>
  <si>
    <r>
      <t>Согласование топосъемки (</t>
    </r>
    <r>
      <rPr>
        <b/>
        <sz val="16"/>
        <color theme="1"/>
        <rFont val="Times New Roman"/>
        <family val="1"/>
        <charset val="204"/>
      </rPr>
      <t>только для земляных работ!!! Т.е. если у заявителя есть необходимость копать, бурить и т.п. землю!!!!</t>
    </r>
    <r>
      <rPr>
        <sz val="16"/>
        <color theme="1"/>
        <rFont val="Times New Roman"/>
        <family val="1"/>
        <charset val="204"/>
      </rPr>
      <t>) Если необходим выезд, то в комплексе с услугой п.60</t>
    </r>
  </si>
  <si>
    <t>Осмотр и чистка одного изолятора ВЛ 0,4-10 кВ (без учета отключения (включения))</t>
  </si>
  <si>
    <t>Чаще всего используется в годовых договорах на обслуживание чужих сетей нашей организацией. Также может использоваться разово, если заявителю требуется посмотреть состояние изолятора. Персонал РЭП производит чистку изолятора с подъемом на опору и его осмотр, составляет дефектовку при наличии дефектов на данном изоляторе. О наличии или отсутствии дефектов сообщается заявителю. Для отключения линии используется в комплексе с услугой п.7 и включения линии - в комплексе с услугой п.8. А если есть необходимость в информировании об отключении населения или иных потребителей от данной воздушной линии, то в комплексе еще п.5</t>
  </si>
  <si>
    <t xml:space="preserve">Осмотр кабельной разделки </t>
  </si>
  <si>
    <t>Чаще всего используется в годовых договорах на обслуживание чужих сетей нашей организацией. Также может использоваться разово, если заявителю требуется посмотреть состояние кабельной разделки. Персонал РЭП производит данный осмотр и составляет дефектовку при наличии дефектов на кабельной разделке. О наличии или отсутствии дефектов сообщается заявителю</t>
  </si>
  <si>
    <t>Присоединение СИП к неизолированным проводам ВЛ-0,4 кВ (без учета стоимости материалов)</t>
  </si>
  <si>
    <r>
      <t xml:space="preserve">Присоединение </t>
    </r>
    <r>
      <rPr>
        <b/>
        <sz val="16"/>
        <color theme="1"/>
        <rFont val="Times New Roman"/>
        <family val="1"/>
        <charset val="204"/>
      </rPr>
      <t>магистрального</t>
    </r>
    <r>
      <rPr>
        <sz val="16"/>
        <color theme="1"/>
        <rFont val="Times New Roman"/>
        <family val="1"/>
        <charset val="204"/>
      </rPr>
      <t xml:space="preserve"> провода СИП (</t>
    </r>
    <r>
      <rPr>
        <b/>
        <sz val="16"/>
        <color theme="1"/>
        <rFont val="Times New Roman"/>
        <family val="1"/>
        <charset val="204"/>
      </rPr>
      <t>не путать с ответвлением от опоры до дома!!</t>
    </r>
    <r>
      <rPr>
        <sz val="16"/>
        <color theme="1"/>
        <rFont val="Times New Roman"/>
        <family val="1"/>
        <charset val="204"/>
      </rPr>
      <t>) заявителя к неизолированным ("голым") проводам нашей линии. Учитывается подъем на опору. Без материала (зажимы прокалывающие не включены в услугу). Для отключения линии используется в комплексе с услугой п.7 и включения линии - в комплексе с услугой п.8. А если есть необходимость в информировании об отключении населения или иных потребителей от данной воздушной линии, то в комплексе еще п.5</t>
    </r>
  </si>
  <si>
    <t>Установка подкоса к опоре (без учета стоимости материалов)</t>
  </si>
  <si>
    <t>Используется при установке персоналом РЭП (в том числе наемная техника по необходимости) одного железобетонного подкоса к опоре. Без материала</t>
  </si>
  <si>
    <t>Устройство повторного заземления в расчете на 1 опору ( без учета стоимости материалов)</t>
  </si>
  <si>
    <r>
      <t xml:space="preserve">Используется для монтажа повторного заземления на воздушной линии 10/6/0,4 кВ заявителя (расчет на одно заземление) персоналом РЭП. </t>
    </r>
    <r>
      <rPr>
        <b/>
        <sz val="16"/>
        <color theme="1"/>
        <rFont val="Times New Roman"/>
        <family val="1"/>
        <charset val="204"/>
      </rPr>
      <t>Без материала</t>
    </r>
    <r>
      <rPr>
        <sz val="16"/>
        <color theme="1"/>
        <rFont val="Times New Roman"/>
        <family val="1"/>
        <charset val="204"/>
      </rPr>
      <t>. Для отключения линии используется в комплексе с услугой п.7 и включения линии - в комплексе с услугой п.8. А если есть необходимость в информировании об отключении населения или иных потребителей от данной воздушной линии, то в комплексе еще п.5</t>
    </r>
  </si>
  <si>
    <t>Рытье траншеи (разработка грунта вручную) в расчете на 1 куб.м</t>
  </si>
  <si>
    <t>Используется при раскопке кабеля заявителя или при повреждении нашего кабеля заявителем (когда требуется его раскопка)</t>
  </si>
  <si>
    <t>Рытье траншеи при отрицательных температурах наружного воздуха (разработка грунта вручную) в расчете на 1 куб.м</t>
  </si>
  <si>
    <t>Используется при раскопке кабеля заявителя или при повреждении нашего кабеля заявителем (когда требуется его раскопка) при отрицательных температурах наружного воздуха</t>
  </si>
  <si>
    <t>Обратная засыпка траншеи (в расчете на 1 куб.м)</t>
  </si>
  <si>
    <t xml:space="preserve">Используется при засыпке кабеля заявителя или если наш кабель был поврежден заявителем, то после его восстановления </t>
  </si>
  <si>
    <t>Монтаж кронштейнов для крепления СИП (без учета стоимости материалов)</t>
  </si>
  <si>
    <r>
      <t xml:space="preserve">Монтаж кронштейнов (комплектов пром. подвески) для крепления абонентского </t>
    </r>
    <r>
      <rPr>
        <b/>
        <sz val="16"/>
        <color theme="1"/>
        <rFont val="Times New Roman"/>
        <family val="1"/>
        <charset val="204"/>
      </rPr>
      <t xml:space="preserve">магистрального (не путать с ответвлением от опоры до дома!!) </t>
    </r>
    <r>
      <rPr>
        <sz val="16"/>
        <color theme="1"/>
        <rFont val="Times New Roman"/>
        <family val="1"/>
        <charset val="204"/>
      </rPr>
      <t>провода СИП (провода заявителя) на опоре (с учетом подъема), т.е. если (к примеру, после сильного ветра) чужой СИП слетел с опор и заявитель просит повесить его обратно. Расчет на одну опору. Без материала. Для отключения линии используется в комплексе с услугой п.7 и включения линии - в комплексе с услугой п.8. А если есть необходимость в информировании об отключении населения или иных потребителей от данной воздушной линии, то в комплексе еще п.5</t>
    </r>
  </si>
  <si>
    <t>Обход и осмотр 1 км ВЛ без отключения в ночное время</t>
  </si>
  <si>
    <r>
      <t>Чаще всего используется в годовых договорах на обслуживание чужих сетей нашей организацией. Также может использоваться разово, если заявителю требуется посмотреть состояние его воздушной линии после отключения (</t>
    </r>
    <r>
      <rPr>
        <b/>
        <sz val="16"/>
        <color theme="1"/>
        <rFont val="Times New Roman"/>
        <family val="1"/>
        <charset val="204"/>
      </rPr>
      <t>при частых отключениях</t>
    </r>
    <r>
      <rPr>
        <sz val="16"/>
        <color theme="1"/>
        <rFont val="Times New Roman"/>
        <family val="1"/>
        <charset val="204"/>
      </rPr>
      <t xml:space="preserve">) в ночное время. Персонал ОДС (если разово) или РЭП (если по годовому договору) производит обход и осмотр </t>
    </r>
    <r>
      <rPr>
        <b/>
        <sz val="16"/>
        <color theme="1"/>
        <rFont val="Times New Roman"/>
        <family val="1"/>
        <charset val="204"/>
      </rPr>
      <t xml:space="preserve">в ночное время </t>
    </r>
    <r>
      <rPr>
        <sz val="16"/>
        <color theme="1"/>
        <rFont val="Times New Roman"/>
        <family val="1"/>
        <charset val="204"/>
      </rPr>
      <t xml:space="preserve">воздушной линии, составляет дефектовку при наличии дефектов на данной линии. О наличии или отсутствии дефектов сообщается заявителю. </t>
    </r>
  </si>
  <si>
    <t>Комплексная проверка заземляющего устройства</t>
  </si>
  <si>
    <t>Чаще всего используется в годовых договорах на обслуживание чужих сетей нашей организацией. Также может использоваться разово, если заявитель хочет провести проверку повторного заземления (прозвонка заземляющей цепи, замер сопротивления) на опоре или целостность цепи заземления (в том числе, замер сопротивления контура заземления) ТП (РП), ВРУ, ЩУ. Учитывается поъем на опору (если есть необходимость)</t>
  </si>
  <si>
    <t>Ревизия кабельной разделки (без учета стоимости материалов)</t>
  </si>
  <si>
    <t>Чаще всего используется в годовых договорах на обслуживание чужих сетей нашей организацией. Также может использоваться разово, если заявителю требуется обслужить кабельную разделку. Персонал РЭП производит обслуживание (очистка от пыли и грязи, зачистка, дополнительное обжатие, дополнительная обмотка изоляции по необходимости, подтяжка). Без материала</t>
  </si>
  <si>
    <t>Замена  бандажа опоры (без учета стоимости материалов)</t>
  </si>
  <si>
    <t>Чаще всего используется в годовых договорах на обслуживание чужих сетей нашей организацией. Также может использоваться разово, если заявителю требуется заменить "подгнивший" бандаж приставки к опоре (расчет на 1 опору). Персонал РЭП производит данные работы. Без материала</t>
  </si>
  <si>
    <t>Устранение короткого замыкания на воздушной линии (удаление набросов) без учета отключения (включения) линии</t>
  </si>
  <si>
    <t xml:space="preserve">Чаще всего используется в годовых договорах на обслуживание чужих сетей нашей организацией. Также может использоваться разово, если заявителю требуется устранить короткое замыкание (удалить набросы) на его воздушной линии. Персонал ОДС (если разово) или РЭП (если по годовому договору) производит данные работы. Для отключения линии используется в комплексе с услугой п.7 и включения линии - в комплексе с услугой п.8. А если есть необходимость в информировании об отключении населения или иных потребителей от данной воздушной линии, то в комплексе еще п.5 </t>
  </si>
  <si>
    <t xml:space="preserve">Осмотр 1 км воздушной  линии инженерно-техническим персоналом </t>
  </si>
  <si>
    <t>Чаще всего используется в годовых договорах на обслуживание чужих сетей нашей организацией. Также может использоваться разово, если заявителю требуется посмотреть состояние его воздушной линии (расчет на 1 км трассы воздушной линии). Начальник, зам. начальника или мастер РЭП производит данный осмотр и составляет дефектовку при наличии дефектов на линии. О наличии или отсутствии дефектов сообщается заявителю</t>
  </si>
  <si>
    <t>Установка 1 ж/б опоры (без учета стоимости материалов)</t>
  </si>
  <si>
    <t>Используется при установке персоналом РЭП (в том числе наемная техника по необходимости) одной железобетонной опоры. Без материала</t>
  </si>
  <si>
    <t>Демонтаж 1 жб опоры</t>
  </si>
  <si>
    <t>Используется при установке персоналом РЭП (в том числе наемная техника по необходимости) одной железобетонной опоры</t>
  </si>
  <si>
    <t>Замена штыревого изолятора (без учета отключения (включения) и стоимости материалов)</t>
  </si>
  <si>
    <r>
      <t xml:space="preserve">Чаще всего используется в годовых договорах на обслуживание чужих сетей нашей организацией. Также может использоваться разово, если заявителю требуется заменить треснутый (лопнутый) изолятор на воздушной линии 0,4/6/10 кВ. Учитывается подъем на опору. </t>
    </r>
    <r>
      <rPr>
        <b/>
        <sz val="16"/>
        <color theme="1"/>
        <rFont val="Times New Roman"/>
        <family val="1"/>
        <charset val="204"/>
      </rPr>
      <t>Без материала</t>
    </r>
    <r>
      <rPr>
        <sz val="16"/>
        <color theme="1"/>
        <rFont val="Times New Roman"/>
        <family val="1"/>
        <charset val="204"/>
      </rPr>
      <t xml:space="preserve">. Для отключения линии используется в комплексе с услугой п.7 и включения линии - в комплексе с услугой п.8. А если есть необходимость в информировании об отключении населения или иных потребителей от данной воздушной линии, то в комплексе еще п.5 </t>
    </r>
  </si>
  <si>
    <t>Маркировка опоры (без учета стоимости материалов)</t>
  </si>
  <si>
    <r>
      <t xml:space="preserve">Чаще всего используется в годовых договорах на обслуживание чужих сетей нашей организацией. Также может использоваться разово, если заявитель хочет, чтобы мы нанесли на его опоры нумерацию и знаки безопасности. Расчет на одну опору. </t>
    </r>
    <r>
      <rPr>
        <b/>
        <sz val="16"/>
        <color theme="1"/>
        <rFont val="Times New Roman"/>
        <family val="1"/>
        <charset val="204"/>
      </rPr>
      <t>Без материала</t>
    </r>
    <r>
      <rPr>
        <sz val="16"/>
        <color theme="1"/>
        <rFont val="Times New Roman"/>
        <family val="1"/>
        <charset val="204"/>
      </rPr>
      <t xml:space="preserve">. </t>
    </r>
  </si>
  <si>
    <t>Осмотр 1 км воздушной линии (дневной обход)</t>
  </si>
  <si>
    <t>Чаще всего используется в годовых договорах на обслуживание чужих сетей нашей организацией. Также может использоваться разово, если заявителю требуется посмотреть состояние его воздушной линии (расчет на 1 км трассы воздушной линии). Электромонтер РЭП производит данный осмотр и составляет дефектовку при наличии дефектов на линии. О наличии или отсутствии дефектов сообщается заявителю</t>
  </si>
  <si>
    <t xml:space="preserve">Перетяжка 1 км неизолированного провода (без учета отключения (включения) и стоимости материалов), в расчете на 1 провод </t>
  </si>
  <si>
    <t xml:space="preserve">Чаще всего используется в годовых договорах на обслуживание чужих сетей нашей организацией. Также может использоваться разово, если заявителю требуется выполнить перетяжку неизолированных (голых) проводов его воздушной линии (расчет на один провод 1 км трассы воздушной линии). Для отключения линии используется в комплексе с услугой п.7 и включения линии - в комплексе с услугой п.8. А если есть необходимость в информировании об отключении населения или иных потребителей от данной воздушной линии, то в комплексе еще п.5 </t>
  </si>
  <si>
    <t>Осмотр 1 км трассы кабельной линии (кабельных сооружений) инженерно-техническим персоналом</t>
  </si>
  <si>
    <t>Чаще всего используется в годовых договорах на обслуживание чужих сетей нашей организацией. Также может использоваться разово, если заявителю требуется посмотреть состояние трассы кабельной линии (расчет на 1 км трассы кабельной линии). Начальник или мастер РЭП производит обход трассы на предмет налиния/отсутсвия на трассе несанкционированных раскопок, завалов мусора, провалов грунта, несанкционированного строительства сооружений и наличия стационарных объектов. О результатах обхода сообщается заявителю</t>
  </si>
  <si>
    <t>Замена  подкоса опоры (без учета стоимости материалов)</t>
  </si>
  <si>
    <t>Используется при замене персоналом РЭП (в том числе наемная техника по необходимости) одного железобетонного подкоса к опоре. Без материала</t>
  </si>
  <si>
    <t>Замена приставки опоры (без учета стоимости материалов)</t>
  </si>
  <si>
    <t>Используется при замене персоналом РЭП (в том числе наемная техника по необходимости) одной железобетонной приставки (вместе с заменой бандажа) к опоре. Без материала</t>
  </si>
  <si>
    <t>Опрессовка наконечников кабеля (без учета стоимости материалов)</t>
  </si>
  <si>
    <t>Зачистка концов кабеля (провода СИП) заявителя, опрессовка наконечников (на один конец кабеля/провода СИП). Без материала</t>
  </si>
  <si>
    <t>Фазировка электрической линии или трансформатора с сетью до 1 кВ</t>
  </si>
  <si>
    <t>Определение совпадение фаз кабеля, проводов ВЛ, перекидка фаз (при несовпадении) в сетях 0,4 кВ заявителя</t>
  </si>
  <si>
    <t>Фазировка электрической линии или трансформатора с сетью свыше 1 кВ</t>
  </si>
  <si>
    <t>Определение совпадение фаз кабеля, проводов ВЛ, перекидка фаз (при несовпадении) в сетях 10 (6) кВ заявителя</t>
  </si>
  <si>
    <t>Текущий  ремонт выключателя  типа ВМГ-133, ВМГ-10,  ВПМ-10, ВМП-10 ( без учета испытания повышенным напряжением и без учета стоимости материалов)</t>
  </si>
  <si>
    <t>Разборка, ремонт, сборка масляного выключателя заявителя (без его испытания после ремонта - нет лицензии на испытание)</t>
  </si>
  <si>
    <t>Нет специалистов</t>
  </si>
  <si>
    <t>Текущий ремонт пружинного привода ПП-67, ПП-61 ( без учета стоимости материалов)</t>
  </si>
  <si>
    <t>Ремонт привода, механизма ручного управления, блокировки, сигнализации, заводящего устройства масляного выключателя заявителя</t>
  </si>
  <si>
    <t>Замена низковольтной траверсы (без учета отключения (включения) и без учета стоимости материалов)</t>
  </si>
  <si>
    <t xml:space="preserve">Используется только при необходимости у заявителя замены траверсы 0,4 кВ для неизолированных (голых) проводов его линии. Учитывается подъем на опору. Без материала. Для отключения линии используется в комплексе с услугой п.7 и включения линии - в комплексе с услугой п.8. А если есть необходимость в информировании об отключении населения или иных потребителей от данной воздушной линии, то в комплексе еще п.5 </t>
  </si>
  <si>
    <t>Нет таких услуг</t>
  </si>
  <si>
    <t>Вскрытие асфальтобетонного покрытия толщиной до 150 мм ( в расчете  на 100 кв.м.)</t>
  </si>
  <si>
    <t>Используется при раскопке кабеля заявителя или при повреждении нашего кабеля заявителем (когда требуется вскрытие асфальта)</t>
  </si>
  <si>
    <t>Кабельная заделка в цоколе опоры (без учета стоимости материалов)</t>
  </si>
  <si>
    <t>Используется для ревизии контактных соединений светильников уличного освещения с кабельным вводом в цоколе опоры (внизу опоры). Без материала</t>
  </si>
  <si>
    <t>Техническое обслуживание рекламной установки (без учета стоимости материалов)</t>
  </si>
  <si>
    <t>Используется для обслуживания рекламных баннеров (в расчете на 1 баннер). Без материала</t>
  </si>
  <si>
    <t>Услуги уличн.освещения</t>
  </si>
  <si>
    <t>Подключение (отключение) рекламной установки  (без учета стоимости материалов)</t>
  </si>
  <si>
    <t>Используется для подключения/отключения рекламного баннера к сетям уличного освещения (в расчете на 1 баннер). Без материала</t>
  </si>
  <si>
    <t>Выправка опоры</t>
  </si>
  <si>
    <t xml:space="preserve">По заявке Заявителя на выправку опор </t>
  </si>
  <si>
    <t>Услуги оказываемые отделом развития и реализации услуг</t>
  </si>
  <si>
    <t>Повторная распломбировка прибора учета</t>
  </si>
  <si>
    <t>Повторная опломбировка прибора учета</t>
  </si>
  <si>
    <t>Со стоимостью пломбы</t>
  </si>
  <si>
    <t>Выезд специалиста для проверки приборов учета и прочего оборудования по заявке Заказчика</t>
  </si>
  <si>
    <t>Подтяжка, ревизия соединения контактов  в приборах коммерческого учета , прочие проверочные работы</t>
  </si>
  <si>
    <t>Замена однофазного прибора учета электрической энергии (без учета стоимости электросчетчика  и материалов)</t>
  </si>
  <si>
    <t>По заявке (желанию)  Потребитея</t>
  </si>
  <si>
    <t>Установка  трехфазного прибора учета электрической энергии прямого включения (без учета стоимости электросчетчика материалов)</t>
  </si>
  <si>
    <t>При технологическом присоединении и по желанию Потребителя</t>
  </si>
  <si>
    <t>Установка  трехфазного прибора учета электрической энергии косвенного  включения (без учета стоимости электросчетчика и материалов)</t>
  </si>
  <si>
    <t>Замена  трехфазного прибора учета электрической энергии прямого включения (без учета стоимости электросчетчика и материалов)</t>
  </si>
  <si>
    <t>Замена  трехфазного прибора учета электрической энергии косвенного включения (без учета стоимости электросчетчика и материалов)</t>
  </si>
  <si>
    <t>Снятие/Замена одного трансформатора тока 0,4 кВ (без учета стоимости материалов)</t>
  </si>
  <si>
    <t>При повреждении трансформатора тока</t>
  </si>
  <si>
    <t> Установка щита (бокса)  прибора учета электрической энергии (без учета стоимости материалов)</t>
  </si>
  <si>
    <t>По заявке потребителя (поломка и пр.)</t>
  </si>
  <si>
    <t xml:space="preserve">Измерение нагрузок и напряжения прибора учета  в границах балансовой принадлежности собственника </t>
  </si>
  <si>
    <t>Программирование одного прибора учета (без выезда)</t>
  </si>
  <si>
    <t>Программирование одного прибора учета (с выездом)</t>
  </si>
  <si>
    <t xml:space="preserve">Снятие фактического почасового профиля нагрузки удаленным способом (один прибор учета) </t>
  </si>
  <si>
    <t>Снятие фактического почасового профиля нагрузки (один прибор учета, с выездом)</t>
  </si>
  <si>
    <t>Экономист ____________________Сиворакша К.А.</t>
  </si>
  <si>
    <t>Ознакомлены под роспись:</t>
  </si>
  <si>
    <t>Главный инженер</t>
  </si>
  <si>
    <t>Игошин Д.А.</t>
  </si>
  <si>
    <t>Главный бухгалтер</t>
  </si>
  <si>
    <t>Конзаева Т.Н.</t>
  </si>
  <si>
    <t>Специалист 1 кат. по работе с клиентами</t>
  </si>
  <si>
    <t>Биткина Л.М.</t>
  </si>
  <si>
    <t>Старший бухгалтер (кассир)</t>
  </si>
  <si>
    <t>Невакшонова С.В.</t>
  </si>
  <si>
    <t>Специалист по работе с персоналом (и.о. кассира)</t>
  </si>
  <si>
    <t>Тимирзина М.В.</t>
  </si>
  <si>
    <t>Зам. гл.инженера</t>
  </si>
  <si>
    <t>Бочкарев П.В.</t>
  </si>
  <si>
    <t>Начальник ОДС</t>
  </si>
  <si>
    <t>Янков В.П.</t>
  </si>
  <si>
    <t>Диспечер ОДС</t>
  </si>
  <si>
    <t>Гилязутдинов В.О.</t>
  </si>
  <si>
    <t>Губанов А.А.</t>
  </si>
  <si>
    <t>Захаров А.Н.</t>
  </si>
  <si>
    <t>Захарова Т.А.</t>
  </si>
  <si>
    <t>Хайруллов Р.Р.</t>
  </si>
  <si>
    <t>Начальник РЭП</t>
  </si>
  <si>
    <t>Антонов Д.А.</t>
  </si>
  <si>
    <t>Зам. начальник РЭП</t>
  </si>
  <si>
    <t>Кузьмин Г.М.</t>
  </si>
  <si>
    <t>Мастер произв. лаборатории</t>
  </si>
  <si>
    <t>Исмагилов А.С.</t>
  </si>
  <si>
    <t>Начальник автотранспортной службы</t>
  </si>
  <si>
    <t>Гусев А.Е.</t>
  </si>
  <si>
    <t>Зам. директора по раз.и реализ.услуг</t>
  </si>
  <si>
    <t>Шутов А.В.</t>
  </si>
  <si>
    <t>Начальник отдела разв. и реализ. услуг</t>
  </si>
  <si>
    <t>Вещин С.А.</t>
  </si>
  <si>
    <t>Зав. складом</t>
  </si>
  <si>
    <t>Суторма В.Н.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</si>
</sst>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04"/>
      <scheme val="minor"/>
    </font>
    <font>
      <b/>
      <sz val="16"/>
      <color theme="1"/>
      <name val="Times New Roman"/>
      <family val="1"/>
      <charset val="204"/>
    </font>
    <font>
      <sz val="16"/>
      <color theme="1"/>
      <name val="Times New Roman"/>
      <family val="1"/>
      <charset val="204"/>
    </font>
    <font>
      <b/>
      <sz val="14"/>
      <color theme="1"/>
      <name val="Times New Roman"/>
      <family val="1"/>
      <charset val="204"/>
    </font>
    <font>
      <i/>
      <sz val="16"/>
      <color theme="1"/>
      <name val="Times New Roman"/>
      <family val="1"/>
      <charset val="204"/>
    </font>
    <font>
      <b/>
      <sz val="20"/>
      <color theme="1"/>
      <name val="Times New Roman"/>
      <family val="1"/>
      <charset val="204"/>
    </font>
    <font>
      <sz val="10"/>
      <name val="Arial Cyr"/>
      <charset val="204"/>
    </font>
    <font>
      <i/>
      <sz val="16"/>
      <name val="Times New Roman"/>
      <family val="1"/>
      <charset val="204"/>
    </font>
    <font>
      <sz val="16"/>
      <name val="Times New Roman"/>
      <family val="1"/>
      <charset val="204"/>
    </font>
    <font>
      <b/>
      <i/>
      <sz val="16"/>
      <color rgb="FFFF0000"/>
      <name val="Times New Roman"/>
      <family val="1"/>
      <charset val="204"/>
    </font>
    <font>
      <b/>
      <sz val="16"/>
      <color rgb="FFFF0000"/>
      <name val="Times New Roman"/>
      <family val="1"/>
      <charset val="204"/>
    </font>
    <font>
      <sz val="14"/>
      <color theme="1"/>
      <name val="Times New Roman"/>
      <family val="1"/>
      <charset val="204"/>
    </font>
    <font>
      <u/>
      <sz val="16"/>
      <color theme="1"/>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cellStyleXfs>
  <cellXfs count="59">
    <xf numFmtId="0" fontId="0" fillId="0" borderId="0" xfId="0"/>
    <xf numFmtId="0" fontId="1" fillId="0" borderId="0" xfId="0" applyFont="1" applyAlignment="1">
      <alignment horizontal="left" vertical="top"/>
    </xf>
    <xf numFmtId="0" fontId="2" fillId="0" borderId="0" xfId="0" applyFont="1" applyAlignment="1">
      <alignment vertical="center" wrapText="1"/>
    </xf>
    <xf numFmtId="0" fontId="3" fillId="0" borderId="0" xfId="0" applyFont="1" applyAlignment="1">
      <alignment horizontal="left" vertical="top" wrapText="1"/>
    </xf>
    <xf numFmtId="0" fontId="4" fillId="0" borderId="0" xfId="0" applyFont="1" applyAlignment="1">
      <alignment vertical="top"/>
    </xf>
    <xf numFmtId="0" fontId="2" fillId="0" borderId="0" xfId="0" applyFont="1" applyAlignment="1">
      <alignment vertical="top"/>
    </xf>
    <xf numFmtId="0" fontId="1"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xf>
    <xf numFmtId="0" fontId="5" fillId="0" borderId="1" xfId="0" applyFont="1" applyBorder="1" applyAlignment="1">
      <alignment horizontal="center" vertical="top"/>
    </xf>
    <xf numFmtId="0" fontId="2" fillId="0" borderId="2" xfId="0" applyFont="1" applyBorder="1" applyAlignment="1">
      <alignment horizontal="center" vertical="top" wrapText="1"/>
    </xf>
    <xf numFmtId="0" fontId="2" fillId="0" borderId="2" xfId="0" applyFont="1" applyBorder="1" applyAlignment="1">
      <alignment horizontal="center" vertical="top"/>
    </xf>
    <xf numFmtId="0" fontId="2" fillId="0" borderId="2" xfId="0" applyFont="1" applyBorder="1" applyAlignment="1">
      <alignment horizontal="center" vertical="center" wrapText="1"/>
    </xf>
    <xf numFmtId="0" fontId="1" fillId="0" borderId="2" xfId="0" applyFont="1" applyBorder="1" applyAlignment="1">
      <alignment horizontal="center" vertical="top"/>
    </xf>
    <xf numFmtId="0" fontId="2" fillId="0" borderId="2" xfId="0" applyFont="1" applyBorder="1" applyAlignment="1">
      <alignment horizontal="center" vertical="top"/>
    </xf>
    <xf numFmtId="0" fontId="2" fillId="0" borderId="2" xfId="0" applyFont="1" applyBorder="1" applyAlignment="1">
      <alignment vertical="top" wrapText="1"/>
    </xf>
    <xf numFmtId="3" fontId="2" fillId="0" borderId="2" xfId="0" applyNumberFormat="1" applyFont="1" applyBorder="1" applyAlignment="1">
      <alignment horizontal="center" vertical="center"/>
    </xf>
    <xf numFmtId="3" fontId="2" fillId="0" borderId="2" xfId="0" applyNumberFormat="1" applyFont="1" applyBorder="1" applyAlignment="1">
      <alignment horizontal="left" vertical="top" wrapText="1"/>
    </xf>
    <xf numFmtId="0" fontId="4" fillId="0" borderId="2" xfId="0" applyFont="1" applyBorder="1" applyAlignment="1">
      <alignment horizontal="center" vertical="top"/>
    </xf>
    <xf numFmtId="0" fontId="4" fillId="0" borderId="2" xfId="0" applyFont="1" applyBorder="1" applyAlignment="1">
      <alignment vertical="top" wrapText="1"/>
    </xf>
    <xf numFmtId="3" fontId="4" fillId="0" borderId="2" xfId="0" applyNumberFormat="1" applyFont="1" applyBorder="1" applyAlignment="1">
      <alignment horizontal="center" vertical="center"/>
    </xf>
    <xf numFmtId="3" fontId="4" fillId="0" borderId="2" xfId="0" applyNumberFormat="1" applyFont="1" applyBorder="1" applyAlignment="1">
      <alignment horizontal="left" vertical="top" wrapText="1"/>
    </xf>
    <xf numFmtId="0" fontId="4" fillId="2" borderId="0" xfId="0" applyFont="1" applyFill="1" applyAlignment="1">
      <alignment vertical="top"/>
    </xf>
    <xf numFmtId="0" fontId="2" fillId="2" borderId="0" xfId="0" applyFont="1" applyFill="1" applyAlignment="1">
      <alignment vertical="top"/>
    </xf>
    <xf numFmtId="3" fontId="4" fillId="0" borderId="2" xfId="1" applyNumberFormat="1" applyFont="1" applyBorder="1" applyAlignment="1">
      <alignment horizontal="center" vertical="center" wrapText="1"/>
    </xf>
    <xf numFmtId="3" fontId="7" fillId="0" borderId="2" xfId="1" applyNumberFormat="1" applyFont="1" applyBorder="1" applyAlignment="1">
      <alignment horizontal="left" vertical="top" wrapText="1"/>
    </xf>
    <xf numFmtId="3" fontId="8" fillId="0" borderId="2" xfId="0" applyNumberFormat="1" applyFont="1" applyBorder="1" applyAlignment="1">
      <alignment horizontal="left" vertical="top" wrapText="1"/>
    </xf>
    <xf numFmtId="0" fontId="9" fillId="0" borderId="0" xfId="0" applyFont="1" applyAlignment="1">
      <alignment vertical="top"/>
    </xf>
    <xf numFmtId="0" fontId="10" fillId="0" borderId="0" xfId="0" applyFont="1" applyAlignment="1">
      <alignment vertical="top"/>
    </xf>
    <xf numFmtId="3" fontId="2" fillId="0" borderId="2" xfId="0" applyNumberFormat="1" applyFont="1" applyBorder="1" applyAlignment="1">
      <alignment horizontal="center" vertical="top"/>
    </xf>
    <xf numFmtId="0" fontId="7" fillId="2" borderId="0" xfId="0" applyFont="1" applyFill="1" applyAlignment="1">
      <alignment vertical="top"/>
    </xf>
    <xf numFmtId="0" fontId="8" fillId="2" borderId="0" xfId="0" applyFont="1" applyFill="1" applyAlignment="1">
      <alignment vertical="top"/>
    </xf>
    <xf numFmtId="0" fontId="2" fillId="0" borderId="2" xfId="0" applyFont="1" applyBorder="1" applyAlignment="1">
      <alignment vertical="top"/>
    </xf>
    <xf numFmtId="0" fontId="2" fillId="0" borderId="2" xfId="0" applyFont="1" applyBorder="1" applyAlignment="1">
      <alignment horizontal="center" vertical="center"/>
    </xf>
    <xf numFmtId="0" fontId="2" fillId="0" borderId="2" xfId="0" applyFont="1" applyBorder="1" applyAlignment="1">
      <alignment horizontal="left" vertical="top" wrapText="1"/>
    </xf>
    <xf numFmtId="0" fontId="4" fillId="0" borderId="0" xfId="0" applyFont="1" applyAlignment="1">
      <alignment vertical="top" wrapText="1"/>
    </xf>
    <xf numFmtId="0" fontId="4" fillId="0" borderId="2" xfId="0" applyFont="1" applyBorder="1" applyAlignment="1">
      <alignment vertical="center" wrapText="1"/>
    </xf>
    <xf numFmtId="2" fontId="4" fillId="0" borderId="2" xfId="0" applyNumberFormat="1" applyFont="1" applyBorder="1" applyAlignment="1">
      <alignment horizontal="center" vertical="center"/>
    </xf>
    <xf numFmtId="2" fontId="4" fillId="0" borderId="2" xfId="0" applyNumberFormat="1" applyFont="1" applyBorder="1" applyAlignment="1">
      <alignment horizontal="left" vertical="top" wrapText="1"/>
    </xf>
    <xf numFmtId="2" fontId="4" fillId="0" borderId="2" xfId="1" applyNumberFormat="1" applyFont="1" applyBorder="1" applyAlignment="1">
      <alignment horizontal="center" vertical="center" wrapText="1"/>
    </xf>
    <xf numFmtId="2" fontId="7" fillId="0" borderId="2" xfId="1" applyNumberFormat="1" applyFont="1" applyBorder="1" applyAlignment="1">
      <alignment horizontal="left" vertical="top" wrapText="1"/>
    </xf>
    <xf numFmtId="0" fontId="2" fillId="0" borderId="0" xfId="0" applyFont="1" applyAlignment="1">
      <alignment horizontal="center" vertical="top"/>
    </xf>
    <xf numFmtId="0" fontId="2" fillId="0" borderId="0" xfId="0" applyFont="1" applyAlignment="1">
      <alignment vertical="top" wrapText="1"/>
    </xf>
    <xf numFmtId="2" fontId="2" fillId="0" borderId="0" xfId="0" applyNumberFormat="1" applyFont="1" applyAlignment="1">
      <alignment horizontal="center" vertical="center"/>
    </xf>
    <xf numFmtId="2" fontId="11" fillId="0" borderId="0" xfId="0" applyNumberFormat="1" applyFont="1" applyAlignment="1">
      <alignment horizontal="left" vertical="top" wrapText="1"/>
    </xf>
    <xf numFmtId="0" fontId="2" fillId="0" borderId="0" xfId="0" applyFont="1" applyAlignment="1">
      <alignment horizontal="center" vertical="center"/>
    </xf>
    <xf numFmtId="0" fontId="11" fillId="0" borderId="0" xfId="0" applyFont="1" applyAlignment="1">
      <alignment horizontal="left" vertical="top" wrapText="1"/>
    </xf>
    <xf numFmtId="0" fontId="12" fillId="0" borderId="0" xfId="0" applyFont="1" applyAlignment="1">
      <alignment vertical="top"/>
    </xf>
    <xf numFmtId="0" fontId="2" fillId="0" borderId="0" xfId="0" applyFont="1" applyAlignment="1">
      <alignment vertical="center"/>
    </xf>
    <xf numFmtId="0" fontId="13" fillId="0" borderId="0" xfId="0" applyFont="1"/>
    <xf numFmtId="0" fontId="2" fillId="0" borderId="1" xfId="0" applyFont="1" applyBorder="1"/>
    <xf numFmtId="0" fontId="2" fillId="0" borderId="0" xfId="0" applyFont="1" applyAlignment="1">
      <alignment horizontal="left"/>
    </xf>
    <xf numFmtId="0" fontId="2" fillId="0" borderId="3" xfId="0" applyFont="1" applyBorder="1"/>
    <xf numFmtId="0" fontId="2" fillId="0" borderId="3" xfId="0" applyFont="1" applyBorder="1" applyAlignment="1">
      <alignment horizontal="lef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center" vertical="top"/>
    </xf>
  </cellXfs>
  <cellStyles count="2">
    <cellStyle name="Обычный" xfId="0" builtinId="0"/>
    <cellStyle name="Обычный 2 2" xfId="1" xr:uid="{E34CD7C5-1758-4F73-89EA-26F90A5682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2428874</xdr:colOff>
      <xdr:row>229</xdr:row>
      <xdr:rowOff>0</xdr:rowOff>
    </xdr:from>
    <xdr:ext cx="184731" cy="264560"/>
    <xdr:sp macro="" textlink="">
      <xdr:nvSpPr>
        <xdr:cNvPr id="2" name="TextBox 1">
          <a:extLst>
            <a:ext uri="{FF2B5EF4-FFF2-40B4-BE49-F238E27FC236}">
              <a16:creationId xmlns:a16="http://schemas.microsoft.com/office/drawing/2014/main" id="{6E417433-8240-4281-9094-821A26509282}"/>
            </a:ext>
          </a:extLst>
        </xdr:cNvPr>
        <xdr:cNvSpPr txBox="1"/>
      </xdr:nvSpPr>
      <xdr:spPr>
        <a:xfrm>
          <a:off x="11982449" y="10468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xdr:col>
      <xdr:colOff>2428874</xdr:colOff>
      <xdr:row>212</xdr:row>
      <xdr:rowOff>202406</xdr:rowOff>
    </xdr:from>
    <xdr:ext cx="184731" cy="264560"/>
    <xdr:sp macro="" textlink="">
      <xdr:nvSpPr>
        <xdr:cNvPr id="3" name="TextBox 2">
          <a:extLst>
            <a:ext uri="{FF2B5EF4-FFF2-40B4-BE49-F238E27FC236}">
              <a16:creationId xmlns:a16="http://schemas.microsoft.com/office/drawing/2014/main" id="{A35B525E-1DC5-448B-B9BF-927198A46185}"/>
            </a:ext>
          </a:extLst>
        </xdr:cNvPr>
        <xdr:cNvSpPr txBox="1"/>
      </xdr:nvSpPr>
      <xdr:spPr>
        <a:xfrm>
          <a:off x="11982449" y="942427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20CF7-075C-4D55-ABD5-9E5D1C2A4344}">
  <sheetPr>
    <outlinePr summaryBelow="0"/>
    <pageSetUpPr fitToPage="1"/>
  </sheetPr>
  <dimension ref="A1:E234"/>
  <sheetViews>
    <sheetView tabSelected="1" view="pageBreakPreview" topLeftCell="A220" zoomScale="70" zoomScaleNormal="80" zoomScaleSheetLayoutView="70" workbookViewId="0">
      <selection activeCell="D216" sqref="D216"/>
    </sheetView>
  </sheetViews>
  <sheetFormatPr defaultRowHeight="20.25" outlineLevelRow="2" x14ac:dyDescent="0.25"/>
  <cols>
    <col min="1" max="1" width="12.140625" style="41" customWidth="1"/>
    <col min="2" max="2" width="139.85546875" style="5" customWidth="1"/>
    <col min="3" max="3" width="27.7109375" style="45" customWidth="1"/>
    <col min="4" max="4" width="136.7109375" style="46" customWidth="1"/>
    <col min="5" max="5" width="33.5703125" style="4" customWidth="1"/>
    <col min="6" max="16384" width="9.140625" style="5"/>
  </cols>
  <sheetData>
    <row r="1" spans="1:5" x14ac:dyDescent="0.25">
      <c r="A1" s="1" t="s">
        <v>0</v>
      </c>
      <c r="B1" s="1"/>
      <c r="C1" s="2" t="s">
        <v>1</v>
      </c>
      <c r="D1" s="3"/>
    </row>
    <row r="2" spans="1:5" ht="20.25" customHeight="1" x14ac:dyDescent="0.25">
      <c r="A2" s="6" t="s">
        <v>2</v>
      </c>
      <c r="B2" s="6"/>
      <c r="C2" s="6"/>
      <c r="D2" s="3"/>
    </row>
    <row r="3" spans="1:5" ht="20.25" customHeight="1" x14ac:dyDescent="0.25">
      <c r="A3" s="7"/>
      <c r="B3" s="7"/>
      <c r="C3" s="7"/>
      <c r="D3" s="3"/>
    </row>
    <row r="4" spans="1:5" ht="20.25" customHeight="1" x14ac:dyDescent="0.25">
      <c r="A4" s="7"/>
      <c r="B4" s="7"/>
      <c r="C4" s="7"/>
      <c r="D4" s="3"/>
    </row>
    <row r="5" spans="1:5" x14ac:dyDescent="0.25">
      <c r="A5" s="1" t="s">
        <v>3</v>
      </c>
      <c r="B5" s="1"/>
      <c r="C5" s="1"/>
      <c r="D5" s="3"/>
    </row>
    <row r="6" spans="1:5" x14ac:dyDescent="0.25">
      <c r="A6" s="1" t="s">
        <v>4</v>
      </c>
      <c r="B6" s="1"/>
      <c r="C6" s="1"/>
      <c r="D6" s="3"/>
    </row>
    <row r="7" spans="1:5" x14ac:dyDescent="0.25">
      <c r="A7" s="8"/>
      <c r="B7" s="8"/>
      <c r="C7" s="8"/>
      <c r="D7" s="3"/>
    </row>
    <row r="8" spans="1:5" ht="25.5" x14ac:dyDescent="0.25">
      <c r="A8" s="9" t="s">
        <v>5</v>
      </c>
      <c r="B8" s="9"/>
      <c r="C8" s="9"/>
      <c r="D8" s="9"/>
    </row>
    <row r="9" spans="1:5" x14ac:dyDescent="0.25">
      <c r="A9" s="10" t="s">
        <v>6</v>
      </c>
      <c r="B9" s="11" t="s">
        <v>7</v>
      </c>
      <c r="C9" s="12" t="s">
        <v>8</v>
      </c>
      <c r="D9" s="10" t="s">
        <v>9</v>
      </c>
    </row>
    <row r="10" spans="1:5" x14ac:dyDescent="0.25">
      <c r="A10" s="10"/>
      <c r="B10" s="11"/>
      <c r="C10" s="12"/>
      <c r="D10" s="10"/>
    </row>
    <row r="11" spans="1:5" x14ac:dyDescent="0.25">
      <c r="A11" s="13" t="s">
        <v>10</v>
      </c>
      <c r="B11" s="13"/>
      <c r="C11" s="13"/>
      <c r="D11" s="13"/>
    </row>
    <row r="12" spans="1:5" collapsed="1" x14ac:dyDescent="0.25">
      <c r="A12" s="14">
        <v>1</v>
      </c>
      <c r="B12" s="15" t="s">
        <v>11</v>
      </c>
      <c r="C12" s="16">
        <v>2899.94</v>
      </c>
      <c r="D12" s="17" t="s">
        <v>12</v>
      </c>
    </row>
    <row r="13" spans="1:5" s="23" customFormat="1" hidden="1" outlineLevel="1" x14ac:dyDescent="0.25">
      <c r="A13" s="18"/>
      <c r="B13" s="19" t="s">
        <v>13</v>
      </c>
      <c r="C13" s="20">
        <v>864.14</v>
      </c>
      <c r="D13" s="21"/>
      <c r="E13" s="22"/>
    </row>
    <row r="14" spans="1:5" s="23" customFormat="1" hidden="1" outlineLevel="1" x14ac:dyDescent="0.25">
      <c r="A14" s="18"/>
      <c r="B14" s="19" t="s">
        <v>14</v>
      </c>
      <c r="C14" s="24">
        <f>ROUND(C13*0.304,2)</f>
        <v>262.7</v>
      </c>
      <c r="D14" s="25"/>
      <c r="E14" s="22"/>
    </row>
    <row r="15" spans="1:5" s="23" customFormat="1" hidden="1" outlineLevel="1" x14ac:dyDescent="0.25">
      <c r="A15" s="18"/>
      <c r="B15" s="19" t="s">
        <v>15</v>
      </c>
      <c r="C15" s="20">
        <v>94.08</v>
      </c>
      <c r="D15" s="21"/>
      <c r="E15" s="22"/>
    </row>
    <row r="16" spans="1:5" s="23" customFormat="1" hidden="1" outlineLevel="1" x14ac:dyDescent="0.25">
      <c r="A16" s="18"/>
      <c r="B16" s="19" t="s">
        <v>16</v>
      </c>
      <c r="C16" s="20">
        <v>121.65</v>
      </c>
      <c r="D16" s="21"/>
      <c r="E16" s="22"/>
    </row>
    <row r="17" spans="1:5" s="23" customFormat="1" hidden="1" outlineLevel="1" x14ac:dyDescent="0.25">
      <c r="A17" s="18"/>
      <c r="B17" s="19" t="s">
        <v>17</v>
      </c>
      <c r="C17" s="24">
        <f>ROUND((C13+C14+C15+C16)*0.6,2)</f>
        <v>805.54</v>
      </c>
      <c r="D17" s="25"/>
      <c r="E17" s="22"/>
    </row>
    <row r="18" spans="1:5" s="23" customFormat="1" hidden="1" outlineLevel="1" x14ac:dyDescent="0.25">
      <c r="A18" s="18"/>
      <c r="B18" s="19" t="s">
        <v>18</v>
      </c>
      <c r="C18" s="24">
        <f>ROUND((C13+C14+C15+C16)*0.2,2)</f>
        <v>268.51</v>
      </c>
      <c r="D18" s="25"/>
      <c r="E18" s="22"/>
    </row>
    <row r="19" spans="1:5" s="23" customFormat="1" hidden="1" outlineLevel="1" x14ac:dyDescent="0.25">
      <c r="A19" s="18"/>
      <c r="B19" s="19" t="s">
        <v>19</v>
      </c>
      <c r="C19" s="20">
        <f>(C13+C14+C15+C16+C17+C18)*20%</f>
        <v>483.32400000000001</v>
      </c>
      <c r="D19" s="21"/>
      <c r="E19" s="22"/>
    </row>
    <row r="20" spans="1:5" collapsed="1" x14ac:dyDescent="0.25">
      <c r="A20" s="14">
        <v>2</v>
      </c>
      <c r="B20" s="15" t="s">
        <v>20</v>
      </c>
      <c r="C20" s="16">
        <v>3025.76</v>
      </c>
      <c r="D20" s="17" t="s">
        <v>12</v>
      </c>
    </row>
    <row r="21" spans="1:5" s="23" customFormat="1" hidden="1" outlineLevel="1" x14ac:dyDescent="0.25">
      <c r="A21" s="18"/>
      <c r="B21" s="19" t="s">
        <v>13</v>
      </c>
      <c r="C21" s="20">
        <v>908.81</v>
      </c>
      <c r="D21" s="21"/>
      <c r="E21" s="22"/>
    </row>
    <row r="22" spans="1:5" s="23" customFormat="1" hidden="1" outlineLevel="1" x14ac:dyDescent="0.25">
      <c r="A22" s="18"/>
      <c r="B22" s="19" t="s">
        <v>14</v>
      </c>
      <c r="C22" s="24">
        <f>ROUND(C21*0.304,2)</f>
        <v>276.27999999999997</v>
      </c>
      <c r="D22" s="25"/>
      <c r="E22" s="22"/>
    </row>
    <row r="23" spans="1:5" s="23" customFormat="1" hidden="1" outlineLevel="1" x14ac:dyDescent="0.25">
      <c r="A23" s="18"/>
      <c r="B23" s="19" t="s">
        <v>15</v>
      </c>
      <c r="C23" s="20">
        <v>94.08</v>
      </c>
      <c r="D23" s="21"/>
      <c r="E23" s="22"/>
    </row>
    <row r="24" spans="1:5" s="23" customFormat="1" hidden="1" outlineLevel="1" x14ac:dyDescent="0.25">
      <c r="A24" s="18"/>
      <c r="B24" s="19" t="s">
        <v>16</v>
      </c>
      <c r="C24" s="20">
        <v>121.65</v>
      </c>
      <c r="D24" s="21"/>
      <c r="E24" s="22"/>
    </row>
    <row r="25" spans="1:5" s="23" customFormat="1" hidden="1" outlineLevel="1" x14ac:dyDescent="0.25">
      <c r="A25" s="18"/>
      <c r="B25" s="19" t="s">
        <v>17</v>
      </c>
      <c r="C25" s="24">
        <f>ROUND((C21+C22+C23+C24)*0.6,2)</f>
        <v>840.49</v>
      </c>
      <c r="D25" s="25"/>
      <c r="E25" s="22"/>
    </row>
    <row r="26" spans="1:5" s="23" customFormat="1" hidden="1" outlineLevel="1" x14ac:dyDescent="0.25">
      <c r="A26" s="18"/>
      <c r="B26" s="19" t="s">
        <v>18</v>
      </c>
      <c r="C26" s="24">
        <f>ROUND((C21+C22+C23+C24)*0.2,2)</f>
        <v>280.16000000000003</v>
      </c>
      <c r="D26" s="25"/>
      <c r="E26" s="22"/>
    </row>
    <row r="27" spans="1:5" s="23" customFormat="1" hidden="1" outlineLevel="1" x14ac:dyDescent="0.25">
      <c r="A27" s="18"/>
      <c r="B27" s="19" t="s">
        <v>19</v>
      </c>
      <c r="C27" s="20">
        <f>(C21+C22+C23+C24+C25+C26)*20%</f>
        <v>504.29399999999998</v>
      </c>
      <c r="D27" s="21"/>
      <c r="E27" s="22"/>
    </row>
    <row r="28" spans="1:5" ht="40.5" x14ac:dyDescent="0.25">
      <c r="A28" s="14">
        <v>3</v>
      </c>
      <c r="B28" s="15" t="s">
        <v>21</v>
      </c>
      <c r="C28" s="16">
        <v>4032.27</v>
      </c>
      <c r="D28" s="17" t="s">
        <v>22</v>
      </c>
    </row>
    <row r="29" spans="1:5" s="28" customFormat="1" ht="40.5" x14ac:dyDescent="0.25">
      <c r="A29" s="14">
        <v>4</v>
      </c>
      <c r="B29" s="15" t="s">
        <v>23</v>
      </c>
      <c r="C29" s="16">
        <f>1604.48+(1604.48*10%)</f>
        <v>1764.9280000000001</v>
      </c>
      <c r="D29" s="26" t="s">
        <v>24</v>
      </c>
      <c r="E29" s="27"/>
    </row>
    <row r="30" spans="1:5" s="28" customFormat="1" ht="40.5" x14ac:dyDescent="0.25">
      <c r="A30" s="29" t="s">
        <v>25</v>
      </c>
      <c r="B30" s="15" t="s">
        <v>26</v>
      </c>
      <c r="C30" s="16">
        <f>C29+C20</f>
        <v>4790.6880000000001</v>
      </c>
      <c r="D30" s="26" t="s">
        <v>27</v>
      </c>
      <c r="E30" s="27"/>
    </row>
    <row r="31" spans="1:5" s="28" customFormat="1" x14ac:dyDescent="0.25">
      <c r="A31" s="29">
        <v>5</v>
      </c>
      <c r="B31" s="15" t="s">
        <v>28</v>
      </c>
      <c r="C31" s="16">
        <v>700</v>
      </c>
      <c r="D31" s="26" t="s">
        <v>29</v>
      </c>
      <c r="E31" s="27"/>
    </row>
    <row r="32" spans="1:5" ht="81" x14ac:dyDescent="0.25">
      <c r="A32" s="14">
        <v>6</v>
      </c>
      <c r="B32" s="15" t="s">
        <v>30</v>
      </c>
      <c r="C32" s="16">
        <v>4855.33</v>
      </c>
      <c r="D32" s="17" t="s">
        <v>31</v>
      </c>
    </row>
    <row r="33" spans="1:5" ht="101.25" x14ac:dyDescent="0.25">
      <c r="A33" s="14">
        <v>7</v>
      </c>
      <c r="B33" s="15" t="s">
        <v>32</v>
      </c>
      <c r="C33" s="16">
        <v>3071.56</v>
      </c>
      <c r="D33" s="17" t="s">
        <v>33</v>
      </c>
    </row>
    <row r="34" spans="1:5" s="23" customFormat="1" ht="81" x14ac:dyDescent="0.25">
      <c r="A34" s="14">
        <v>8</v>
      </c>
      <c r="B34" s="15" t="s">
        <v>34</v>
      </c>
      <c r="C34" s="16">
        <v>2089.5500000000002</v>
      </c>
      <c r="D34" s="17" t="s">
        <v>35</v>
      </c>
      <c r="E34" s="22"/>
    </row>
    <row r="35" spans="1:5" s="23" customFormat="1" ht="40.5" x14ac:dyDescent="0.25">
      <c r="A35" s="14">
        <v>9</v>
      </c>
      <c r="B35" s="15" t="s">
        <v>36</v>
      </c>
      <c r="C35" s="16">
        <v>2089.5500000000002</v>
      </c>
      <c r="D35" s="17" t="s">
        <v>37</v>
      </c>
      <c r="E35" s="22"/>
    </row>
    <row r="36" spans="1:5" ht="60.75" x14ac:dyDescent="0.25">
      <c r="A36" s="14">
        <v>10</v>
      </c>
      <c r="B36" s="15" t="s">
        <v>38</v>
      </c>
      <c r="C36" s="16">
        <v>1451.73</v>
      </c>
      <c r="D36" s="17" t="s">
        <v>39</v>
      </c>
    </row>
    <row r="37" spans="1:5" s="23" customFormat="1" ht="60.75" x14ac:dyDescent="0.25">
      <c r="A37" s="14">
        <v>11</v>
      </c>
      <c r="B37" s="15" t="s">
        <v>40</v>
      </c>
      <c r="C37" s="16">
        <v>2266.37</v>
      </c>
      <c r="D37" s="17" t="s">
        <v>41</v>
      </c>
      <c r="E37" s="22"/>
    </row>
    <row r="38" spans="1:5" ht="40.5" x14ac:dyDescent="0.25">
      <c r="A38" s="14">
        <v>12</v>
      </c>
      <c r="B38" s="15" t="s">
        <v>42</v>
      </c>
      <c r="C38" s="16">
        <f>854.47+(854.47*10%)</f>
        <v>939.91700000000003</v>
      </c>
      <c r="D38" s="17" t="s">
        <v>43</v>
      </c>
    </row>
    <row r="39" spans="1:5" ht="40.5" x14ac:dyDescent="0.25">
      <c r="A39" s="14">
        <v>13</v>
      </c>
      <c r="B39" s="15" t="s">
        <v>44</v>
      </c>
      <c r="C39" s="16">
        <v>1500</v>
      </c>
      <c r="D39" s="17" t="s">
        <v>43</v>
      </c>
    </row>
    <row r="40" spans="1:5" x14ac:dyDescent="0.25">
      <c r="A40" s="13" t="s">
        <v>45</v>
      </c>
      <c r="B40" s="13"/>
      <c r="C40" s="13"/>
      <c r="D40" s="13"/>
    </row>
    <row r="41" spans="1:5" ht="40.5" x14ac:dyDescent="0.25">
      <c r="A41" s="14">
        <v>14</v>
      </c>
      <c r="B41" s="15" t="s">
        <v>46</v>
      </c>
      <c r="C41" s="16">
        <f>1000+(1000*20%)</f>
        <v>1200</v>
      </c>
      <c r="D41" s="17" t="s">
        <v>47</v>
      </c>
    </row>
    <row r="42" spans="1:5" s="31" customFormat="1" ht="40.5" x14ac:dyDescent="0.25">
      <c r="A42" s="14">
        <v>15</v>
      </c>
      <c r="B42" s="15" t="s">
        <v>48</v>
      </c>
      <c r="C42" s="16">
        <f>649.29+(649.29*10%)</f>
        <v>714.21899999999994</v>
      </c>
      <c r="D42" s="26" t="s">
        <v>49</v>
      </c>
      <c r="E42" s="30"/>
    </row>
    <row r="43" spans="1:5" ht="40.5" collapsed="1" x14ac:dyDescent="0.25">
      <c r="A43" s="14">
        <v>16</v>
      </c>
      <c r="B43" s="15" t="s">
        <v>50</v>
      </c>
      <c r="C43" s="16">
        <f>1384.47+(1384.47*10%)</f>
        <v>1522.9169999999999</v>
      </c>
      <c r="D43" s="17" t="s">
        <v>51</v>
      </c>
    </row>
    <row r="44" spans="1:5" s="23" customFormat="1" hidden="1" outlineLevel="1" x14ac:dyDescent="0.25">
      <c r="A44" s="14"/>
      <c r="B44" s="19" t="s">
        <v>13</v>
      </c>
      <c r="C44" s="20">
        <v>326.10000000000002</v>
      </c>
      <c r="D44" s="21"/>
      <c r="E44" s="22"/>
    </row>
    <row r="45" spans="1:5" s="23" customFormat="1" hidden="1" outlineLevel="1" x14ac:dyDescent="0.25">
      <c r="A45" s="14"/>
      <c r="B45" s="19" t="s">
        <v>14</v>
      </c>
      <c r="C45" s="24">
        <f>ROUND(C44*0.304,2)</f>
        <v>99.13</v>
      </c>
      <c r="D45" s="25"/>
      <c r="E45" s="22"/>
    </row>
    <row r="46" spans="1:5" s="23" customFormat="1" hidden="1" outlineLevel="1" x14ac:dyDescent="0.25">
      <c r="A46" s="14"/>
      <c r="B46" s="19" t="s">
        <v>15</v>
      </c>
      <c r="C46" s="20">
        <v>94.08</v>
      </c>
      <c r="D46" s="21"/>
      <c r="E46" s="22"/>
    </row>
    <row r="47" spans="1:5" s="23" customFormat="1" hidden="1" outlineLevel="1" x14ac:dyDescent="0.25">
      <c r="A47" s="14"/>
      <c r="B47" s="19" t="s">
        <v>16</v>
      </c>
      <c r="C47" s="20">
        <v>121.65</v>
      </c>
      <c r="D47" s="21"/>
      <c r="E47" s="22"/>
    </row>
    <row r="48" spans="1:5" s="23" customFormat="1" hidden="1" outlineLevel="1" x14ac:dyDescent="0.25">
      <c r="A48" s="14"/>
      <c r="B48" s="19" t="s">
        <v>17</v>
      </c>
      <c r="C48" s="24">
        <f>ROUND((C44+C45+C46+C47)*0.6,2)</f>
        <v>384.58</v>
      </c>
      <c r="D48" s="25"/>
      <c r="E48" s="22"/>
    </row>
    <row r="49" spans="1:5" s="23" customFormat="1" hidden="1" outlineLevel="1" x14ac:dyDescent="0.25">
      <c r="A49" s="14"/>
      <c r="B49" s="19" t="s">
        <v>18</v>
      </c>
      <c r="C49" s="24">
        <f>ROUND((C44+C45+C46+C47)*0.2,2)</f>
        <v>128.19</v>
      </c>
      <c r="D49" s="25"/>
      <c r="E49" s="22"/>
    </row>
    <row r="50" spans="1:5" s="23" customFormat="1" hidden="1" outlineLevel="1" x14ac:dyDescent="0.25">
      <c r="A50" s="14"/>
      <c r="B50" s="19" t="s">
        <v>19</v>
      </c>
      <c r="C50" s="20">
        <f>(C44+C45+C46+C47+C48+C49)*0.2</f>
        <v>230.74600000000001</v>
      </c>
      <c r="D50" s="21"/>
      <c r="E50" s="22"/>
    </row>
    <row r="51" spans="1:5" ht="60.75" x14ac:dyDescent="0.25">
      <c r="A51" s="14">
        <v>17</v>
      </c>
      <c r="B51" s="15" t="s">
        <v>52</v>
      </c>
      <c r="C51" s="16">
        <v>1713.53</v>
      </c>
      <c r="D51" s="17" t="s">
        <v>53</v>
      </c>
    </row>
    <row r="52" spans="1:5" s="23" customFormat="1" collapsed="1" x14ac:dyDescent="0.25">
      <c r="A52" s="14">
        <v>18</v>
      </c>
      <c r="B52" s="15" t="s">
        <v>54</v>
      </c>
      <c r="C52" s="16">
        <v>1774.18</v>
      </c>
      <c r="D52" s="17"/>
      <c r="E52" s="22"/>
    </row>
    <row r="53" spans="1:5" s="23" customFormat="1" hidden="1" outlineLevel="1" x14ac:dyDescent="0.25">
      <c r="A53" s="14"/>
      <c r="B53" s="19" t="s">
        <v>13</v>
      </c>
      <c r="C53" s="20">
        <v>189.67</v>
      </c>
      <c r="D53" s="21"/>
      <c r="E53" s="22"/>
    </row>
    <row r="54" spans="1:5" s="23" customFormat="1" hidden="1" outlineLevel="1" x14ac:dyDescent="0.25">
      <c r="A54" s="14"/>
      <c r="B54" s="19" t="s">
        <v>14</v>
      </c>
      <c r="C54" s="24">
        <f>ROUND(C53*0.304,2)</f>
        <v>57.66</v>
      </c>
      <c r="D54" s="25"/>
      <c r="E54" s="22"/>
    </row>
    <row r="55" spans="1:5" s="23" customFormat="1" hidden="1" outlineLevel="1" x14ac:dyDescent="0.25">
      <c r="A55" s="14"/>
      <c r="B55" s="19" t="s">
        <v>15</v>
      </c>
      <c r="C55" s="20">
        <f>160+272.38</f>
        <v>432.38</v>
      </c>
      <c r="D55" s="21"/>
      <c r="E55" s="22"/>
    </row>
    <row r="56" spans="1:5" s="23" customFormat="1" hidden="1" outlineLevel="1" x14ac:dyDescent="0.25">
      <c r="A56" s="14"/>
      <c r="B56" s="19" t="s">
        <v>16</v>
      </c>
      <c r="C56" s="20">
        <f>121.65+254.7</f>
        <v>376.35</v>
      </c>
      <c r="D56" s="21"/>
      <c r="E56" s="22"/>
    </row>
    <row r="57" spans="1:5" s="23" customFormat="1" hidden="1" outlineLevel="1" x14ac:dyDescent="0.25">
      <c r="A57" s="14"/>
      <c r="B57" s="19" t="s">
        <v>55</v>
      </c>
      <c r="C57" s="24">
        <f>ROUND((C53+C54+C55+C56)*0.2,2)</f>
        <v>211.21</v>
      </c>
      <c r="D57" s="25"/>
      <c r="E57" s="22"/>
    </row>
    <row r="58" spans="1:5" s="23" customFormat="1" hidden="1" outlineLevel="1" x14ac:dyDescent="0.25">
      <c r="A58" s="14"/>
      <c r="B58" s="19" t="s">
        <v>18</v>
      </c>
      <c r="C58" s="24">
        <f>ROUND((C53+C54+C55+C56)*0.2,2)</f>
        <v>211.21</v>
      </c>
      <c r="D58" s="25"/>
      <c r="E58" s="22"/>
    </row>
    <row r="59" spans="1:5" s="23" customFormat="1" hidden="1" outlineLevel="1" x14ac:dyDescent="0.25">
      <c r="A59" s="14"/>
      <c r="B59" s="19" t="s">
        <v>19</v>
      </c>
      <c r="C59" s="20">
        <f>(C53+C54+C55+C56+C57+C58)*0.2</f>
        <v>295.69600000000003</v>
      </c>
      <c r="D59" s="21"/>
      <c r="E59" s="22"/>
    </row>
    <row r="60" spans="1:5" x14ac:dyDescent="0.25">
      <c r="A60" s="14">
        <v>19</v>
      </c>
      <c r="B60" s="15" t="s">
        <v>56</v>
      </c>
      <c r="C60" s="16">
        <v>3413.59</v>
      </c>
      <c r="D60" s="17"/>
    </row>
    <row r="61" spans="1:5" x14ac:dyDescent="0.25">
      <c r="A61" s="14">
        <v>20</v>
      </c>
      <c r="B61" s="15" t="s">
        <v>57</v>
      </c>
      <c r="C61" s="16">
        <v>1817.23</v>
      </c>
      <c r="D61" s="17"/>
    </row>
    <row r="62" spans="1:5" x14ac:dyDescent="0.25">
      <c r="A62" s="14">
        <v>21</v>
      </c>
      <c r="B62" s="15" t="s">
        <v>58</v>
      </c>
      <c r="C62" s="16">
        <v>1822.07</v>
      </c>
      <c r="D62" s="17"/>
    </row>
    <row r="63" spans="1:5" s="23" customFormat="1" ht="40.5" collapsed="1" x14ac:dyDescent="0.25">
      <c r="A63" s="14">
        <v>22</v>
      </c>
      <c r="B63" s="15" t="s">
        <v>59</v>
      </c>
      <c r="C63" s="16">
        <v>613.86</v>
      </c>
      <c r="D63" s="17"/>
      <c r="E63" s="22" t="s">
        <v>60</v>
      </c>
    </row>
    <row r="64" spans="1:5" s="23" customFormat="1" hidden="1" outlineLevel="1" x14ac:dyDescent="0.25">
      <c r="A64" s="14">
        <v>21.367875647668399</v>
      </c>
      <c r="B64" s="19" t="s">
        <v>13</v>
      </c>
      <c r="C64" s="20">
        <v>114.77</v>
      </c>
      <c r="D64" s="21"/>
      <c r="E64" s="22"/>
    </row>
    <row r="65" spans="1:5" s="23" customFormat="1" hidden="1" outlineLevel="1" x14ac:dyDescent="0.25">
      <c r="A65" s="14">
        <v>21.678756476683901</v>
      </c>
      <c r="B65" s="19" t="s">
        <v>14</v>
      </c>
      <c r="C65" s="24">
        <f>ROUND(C64*0.304,2)</f>
        <v>34.89</v>
      </c>
      <c r="D65" s="25"/>
      <c r="E65" s="22"/>
    </row>
    <row r="66" spans="1:5" s="23" customFormat="1" hidden="1" outlineLevel="1" x14ac:dyDescent="0.25">
      <c r="A66" s="14">
        <v>21.9896373056995</v>
      </c>
      <c r="B66" s="19" t="s">
        <v>15</v>
      </c>
      <c r="C66" s="20">
        <v>94.08</v>
      </c>
      <c r="D66" s="21"/>
      <c r="E66" s="22"/>
    </row>
    <row r="67" spans="1:5" s="23" customFormat="1" hidden="1" outlineLevel="1" x14ac:dyDescent="0.25">
      <c r="A67" s="14">
        <v>22.300518134714999</v>
      </c>
      <c r="B67" s="19" t="s">
        <v>16</v>
      </c>
      <c r="C67" s="20">
        <v>121.65</v>
      </c>
      <c r="D67" s="21"/>
      <c r="E67" s="22"/>
    </row>
    <row r="68" spans="1:5" s="23" customFormat="1" hidden="1" outlineLevel="1" x14ac:dyDescent="0.25">
      <c r="A68" s="14">
        <v>22.611398963730601</v>
      </c>
      <c r="B68" s="19" t="s">
        <v>55</v>
      </c>
      <c r="C68" s="24">
        <f>ROUND((C64+C65+C66+C67)*0.2,2)</f>
        <v>73.08</v>
      </c>
      <c r="D68" s="25"/>
      <c r="E68" s="22"/>
    </row>
    <row r="69" spans="1:5" s="23" customFormat="1" hidden="1" outlineLevel="1" x14ac:dyDescent="0.25">
      <c r="A69" s="14">
        <v>22.9222797927461</v>
      </c>
      <c r="B69" s="19" t="s">
        <v>18</v>
      </c>
      <c r="C69" s="24">
        <f>ROUND((C64+C65+C66+C67)*0.2,2)</f>
        <v>73.08</v>
      </c>
      <c r="D69" s="25"/>
      <c r="E69" s="22"/>
    </row>
    <row r="70" spans="1:5" s="23" customFormat="1" hidden="1" outlineLevel="1" x14ac:dyDescent="0.25">
      <c r="A70" s="14">
        <v>23.233160621761701</v>
      </c>
      <c r="B70" s="19" t="s">
        <v>19</v>
      </c>
      <c r="C70" s="20">
        <f>(C64+C65+C66+C67+C68+C69)*0.2</f>
        <v>102.31</v>
      </c>
      <c r="D70" s="21"/>
      <c r="E70" s="22"/>
    </row>
    <row r="71" spans="1:5" ht="40.5" x14ac:dyDescent="0.25">
      <c r="A71" s="14">
        <v>23</v>
      </c>
      <c r="B71" s="15" t="s">
        <v>61</v>
      </c>
      <c r="C71" s="16">
        <v>350</v>
      </c>
      <c r="D71" s="17"/>
    </row>
    <row r="72" spans="1:5" x14ac:dyDescent="0.25">
      <c r="A72" s="14">
        <v>24</v>
      </c>
      <c r="B72" s="32" t="s">
        <v>62</v>
      </c>
      <c r="C72" s="33">
        <v>1000</v>
      </c>
      <c r="D72" s="34" t="s">
        <v>63</v>
      </c>
    </row>
    <row r="73" spans="1:5" ht="40.5" x14ac:dyDescent="0.25">
      <c r="A73" s="14">
        <v>25</v>
      </c>
      <c r="B73" s="15" t="s">
        <v>64</v>
      </c>
      <c r="C73" s="16">
        <f>164.5+(164.5*20%)</f>
        <v>197.4</v>
      </c>
      <c r="D73" s="17" t="s">
        <v>65</v>
      </c>
    </row>
    <row r="74" spans="1:5" x14ac:dyDescent="0.25">
      <c r="A74" s="14">
        <v>26</v>
      </c>
      <c r="B74" s="15" t="s">
        <v>66</v>
      </c>
      <c r="C74" s="16">
        <v>2216.0100000000002</v>
      </c>
      <c r="D74" s="34" t="s">
        <v>67</v>
      </c>
    </row>
    <row r="75" spans="1:5" x14ac:dyDescent="0.25">
      <c r="A75" s="13" t="s">
        <v>68</v>
      </c>
      <c r="B75" s="13"/>
      <c r="C75" s="13"/>
      <c r="D75" s="13"/>
    </row>
    <row r="76" spans="1:5" ht="40.5" x14ac:dyDescent="0.25">
      <c r="A76" s="14">
        <v>27</v>
      </c>
      <c r="B76" s="15" t="s">
        <v>21</v>
      </c>
      <c r="C76" s="16">
        <v>4032.27</v>
      </c>
      <c r="D76" s="17" t="s">
        <v>69</v>
      </c>
    </row>
    <row r="77" spans="1:5" ht="60.75" x14ac:dyDescent="0.25">
      <c r="A77" s="14">
        <v>28</v>
      </c>
      <c r="B77" s="15" t="s">
        <v>70</v>
      </c>
      <c r="C77" s="16">
        <v>6285.09</v>
      </c>
      <c r="D77" s="17" t="s">
        <v>71</v>
      </c>
    </row>
    <row r="78" spans="1:5" ht="40.5" x14ac:dyDescent="0.25">
      <c r="A78" s="14">
        <v>29</v>
      </c>
      <c r="B78" s="15" t="s">
        <v>72</v>
      </c>
      <c r="C78" s="16">
        <f>751.1+(751.1*15%)</f>
        <v>863.76499999999999</v>
      </c>
      <c r="D78" s="17" t="s">
        <v>73</v>
      </c>
    </row>
    <row r="79" spans="1:5" ht="40.5" x14ac:dyDescent="0.25">
      <c r="A79" s="14">
        <v>30</v>
      </c>
      <c r="B79" s="15" t="s">
        <v>74</v>
      </c>
      <c r="C79" s="16">
        <v>3599.6</v>
      </c>
      <c r="D79" s="17" t="s">
        <v>75</v>
      </c>
    </row>
    <row r="80" spans="1:5" ht="40.5" x14ac:dyDescent="0.25">
      <c r="A80" s="14">
        <v>31</v>
      </c>
      <c r="B80" s="15" t="s">
        <v>76</v>
      </c>
      <c r="C80" s="16">
        <v>6567.8</v>
      </c>
      <c r="D80" s="17" t="s">
        <v>77</v>
      </c>
    </row>
    <row r="81" spans="1:4" x14ac:dyDescent="0.25">
      <c r="A81" s="14">
        <v>32</v>
      </c>
      <c r="B81" s="15" t="s">
        <v>78</v>
      </c>
      <c r="C81" s="16">
        <v>6125.41</v>
      </c>
      <c r="D81" s="17" t="s">
        <v>79</v>
      </c>
    </row>
    <row r="82" spans="1:4" x14ac:dyDescent="0.25">
      <c r="A82" s="14">
        <v>33</v>
      </c>
      <c r="B82" s="15" t="s">
        <v>80</v>
      </c>
      <c r="C82" s="16">
        <v>9090.61</v>
      </c>
      <c r="D82" s="17" t="s">
        <v>81</v>
      </c>
    </row>
    <row r="83" spans="1:4" x14ac:dyDescent="0.25">
      <c r="A83" s="14">
        <v>34</v>
      </c>
      <c r="B83" s="15" t="s">
        <v>82</v>
      </c>
      <c r="C83" s="16">
        <v>7973.64</v>
      </c>
      <c r="D83" s="17" t="s">
        <v>83</v>
      </c>
    </row>
    <row r="84" spans="1:4" x14ac:dyDescent="0.25">
      <c r="A84" s="14">
        <v>35</v>
      </c>
      <c r="B84" s="15" t="s">
        <v>84</v>
      </c>
      <c r="C84" s="16">
        <v>2123.81</v>
      </c>
      <c r="D84" s="17" t="s">
        <v>85</v>
      </c>
    </row>
    <row r="85" spans="1:4" x14ac:dyDescent="0.25">
      <c r="A85" s="14">
        <v>36</v>
      </c>
      <c r="B85" s="15" t="s">
        <v>86</v>
      </c>
      <c r="C85" s="16">
        <v>1741.74</v>
      </c>
      <c r="D85" s="17" t="s">
        <v>87</v>
      </c>
    </row>
    <row r="86" spans="1:4" ht="60.75" x14ac:dyDescent="0.25">
      <c r="A86" s="14">
        <v>37</v>
      </c>
      <c r="B86" s="15" t="s">
        <v>88</v>
      </c>
      <c r="C86" s="16">
        <f>874.58+(874.58*15%)</f>
        <v>1005.7670000000001</v>
      </c>
      <c r="D86" s="17" t="s">
        <v>89</v>
      </c>
    </row>
    <row r="87" spans="1:4" ht="60.75" x14ac:dyDescent="0.25">
      <c r="A87" s="14">
        <v>38</v>
      </c>
      <c r="B87" s="15" t="s">
        <v>90</v>
      </c>
      <c r="C87" s="16">
        <v>1171.18</v>
      </c>
      <c r="D87" s="17" t="s">
        <v>91</v>
      </c>
    </row>
    <row r="88" spans="1:4" ht="40.5" x14ac:dyDescent="0.25">
      <c r="A88" s="14">
        <v>39</v>
      </c>
      <c r="B88" s="15" t="s">
        <v>92</v>
      </c>
      <c r="C88" s="16">
        <v>1327.79</v>
      </c>
      <c r="D88" s="17" t="s">
        <v>93</v>
      </c>
    </row>
    <row r="89" spans="1:4" ht="60.75" x14ac:dyDescent="0.25">
      <c r="A89" s="14">
        <v>40</v>
      </c>
      <c r="B89" s="15" t="s">
        <v>94</v>
      </c>
      <c r="C89" s="16">
        <f>894.68+(894.68*15%)</f>
        <v>1028.8820000000001</v>
      </c>
      <c r="D89" s="17" t="s">
        <v>95</v>
      </c>
    </row>
    <row r="90" spans="1:4" ht="40.5" x14ac:dyDescent="0.25">
      <c r="A90" s="14">
        <v>41</v>
      </c>
      <c r="B90" s="15" t="s">
        <v>96</v>
      </c>
      <c r="C90" s="16">
        <v>1964.74</v>
      </c>
      <c r="D90" s="17" t="s">
        <v>97</v>
      </c>
    </row>
    <row r="91" spans="1:4" ht="121.5" x14ac:dyDescent="0.25">
      <c r="A91" s="14">
        <v>42</v>
      </c>
      <c r="B91" s="15" t="s">
        <v>98</v>
      </c>
      <c r="C91" s="16">
        <v>2433.21</v>
      </c>
      <c r="D91" s="17" t="s">
        <v>99</v>
      </c>
    </row>
    <row r="92" spans="1:4" ht="121.5" x14ac:dyDescent="0.25">
      <c r="A92" s="14">
        <v>43</v>
      </c>
      <c r="B92" s="15" t="s">
        <v>100</v>
      </c>
      <c r="C92" s="16">
        <v>1668.88</v>
      </c>
      <c r="D92" s="17" t="s">
        <v>101</v>
      </c>
    </row>
    <row r="93" spans="1:4" ht="40.5" x14ac:dyDescent="0.25">
      <c r="A93" s="14">
        <v>44</v>
      </c>
      <c r="B93" s="15" t="s">
        <v>102</v>
      </c>
      <c r="C93" s="16">
        <v>2353.7600000000002</v>
      </c>
      <c r="D93" s="17" t="s">
        <v>103</v>
      </c>
    </row>
    <row r="94" spans="1:4" ht="182.25" x14ac:dyDescent="0.25">
      <c r="A94" s="14">
        <v>45</v>
      </c>
      <c r="B94" s="15" t="s">
        <v>104</v>
      </c>
      <c r="C94" s="16">
        <v>2976.56</v>
      </c>
      <c r="D94" s="17" t="s">
        <v>105</v>
      </c>
    </row>
    <row r="95" spans="1:4" ht="162" x14ac:dyDescent="0.25">
      <c r="A95" s="14">
        <v>46</v>
      </c>
      <c r="B95" s="15" t="s">
        <v>106</v>
      </c>
      <c r="C95" s="16">
        <v>2432.91</v>
      </c>
      <c r="D95" s="17" t="s">
        <v>107</v>
      </c>
    </row>
    <row r="96" spans="1:4" ht="141.75" x14ac:dyDescent="0.25">
      <c r="A96" s="14">
        <v>47</v>
      </c>
      <c r="B96" s="15" t="s">
        <v>108</v>
      </c>
      <c r="C96" s="16">
        <v>2143.91</v>
      </c>
      <c r="D96" s="17" t="s">
        <v>109</v>
      </c>
    </row>
    <row r="97" spans="1:4" ht="182.25" x14ac:dyDescent="0.25">
      <c r="A97" s="14">
        <v>48</v>
      </c>
      <c r="B97" s="15" t="s">
        <v>110</v>
      </c>
      <c r="C97" s="16">
        <v>5486.62</v>
      </c>
      <c r="D97" s="17" t="s">
        <v>111</v>
      </c>
    </row>
    <row r="98" spans="1:4" ht="162" x14ac:dyDescent="0.25">
      <c r="A98" s="14">
        <v>49</v>
      </c>
      <c r="B98" s="15" t="s">
        <v>112</v>
      </c>
      <c r="C98" s="16">
        <v>1168.6500000000001</v>
      </c>
      <c r="D98" s="17" t="s">
        <v>113</v>
      </c>
    </row>
    <row r="99" spans="1:4" ht="101.25" x14ac:dyDescent="0.25">
      <c r="A99" s="14">
        <v>50</v>
      </c>
      <c r="B99" s="15" t="s">
        <v>114</v>
      </c>
      <c r="C99" s="16">
        <v>1408.61</v>
      </c>
      <c r="D99" s="17" t="s">
        <v>115</v>
      </c>
    </row>
    <row r="100" spans="1:4" ht="101.25" x14ac:dyDescent="0.25">
      <c r="A100" s="14">
        <v>51</v>
      </c>
      <c r="B100" s="15" t="s">
        <v>116</v>
      </c>
      <c r="C100" s="16">
        <v>729.19</v>
      </c>
      <c r="D100" s="17" t="s">
        <v>117</v>
      </c>
    </row>
    <row r="101" spans="1:4" ht="81" x14ac:dyDescent="0.25">
      <c r="A101" s="14">
        <v>52</v>
      </c>
      <c r="B101" s="15" t="s">
        <v>118</v>
      </c>
      <c r="C101" s="16">
        <v>1846.94</v>
      </c>
      <c r="D101" s="17" t="s">
        <v>119</v>
      </c>
    </row>
    <row r="102" spans="1:4" ht="81" x14ac:dyDescent="0.25">
      <c r="A102" s="14">
        <v>53</v>
      </c>
      <c r="B102" s="15" t="s">
        <v>120</v>
      </c>
      <c r="C102" s="16">
        <v>1432.72</v>
      </c>
      <c r="D102" s="17" t="s">
        <v>121</v>
      </c>
    </row>
    <row r="103" spans="1:4" ht="81" x14ac:dyDescent="0.25">
      <c r="A103" s="14">
        <v>54</v>
      </c>
      <c r="B103" s="15" t="s">
        <v>122</v>
      </c>
      <c r="C103" s="16">
        <v>1498.47</v>
      </c>
      <c r="D103" s="17" t="s">
        <v>123</v>
      </c>
    </row>
    <row r="104" spans="1:4" ht="81" x14ac:dyDescent="0.25">
      <c r="A104" s="14">
        <v>55</v>
      </c>
      <c r="B104" s="15" t="s">
        <v>124</v>
      </c>
      <c r="C104" s="16">
        <v>1271.71</v>
      </c>
      <c r="D104" s="17" t="s">
        <v>125</v>
      </c>
    </row>
    <row r="105" spans="1:4" ht="121.5" x14ac:dyDescent="0.25">
      <c r="A105" s="14">
        <v>56</v>
      </c>
      <c r="B105" s="15" t="s">
        <v>126</v>
      </c>
      <c r="C105" s="16">
        <v>7716.24</v>
      </c>
      <c r="D105" s="17" t="s">
        <v>127</v>
      </c>
    </row>
    <row r="106" spans="1:4" ht="121.5" x14ac:dyDescent="0.25">
      <c r="A106" s="14">
        <v>57</v>
      </c>
      <c r="B106" s="15" t="s">
        <v>128</v>
      </c>
      <c r="C106" s="16">
        <v>5285.21</v>
      </c>
      <c r="D106" s="17" t="s">
        <v>129</v>
      </c>
    </row>
    <row r="107" spans="1:4" ht="40.5" x14ac:dyDescent="0.25">
      <c r="A107" s="14">
        <v>58</v>
      </c>
      <c r="B107" s="15" t="s">
        <v>130</v>
      </c>
      <c r="C107" s="16">
        <v>1236.02</v>
      </c>
      <c r="D107" s="17" t="s">
        <v>131</v>
      </c>
    </row>
    <row r="108" spans="1:4" ht="60.75" x14ac:dyDescent="0.25">
      <c r="A108" s="14">
        <v>59</v>
      </c>
      <c r="B108" s="15" t="s">
        <v>132</v>
      </c>
      <c r="C108" s="16">
        <v>2156.52</v>
      </c>
      <c r="D108" s="17" t="s">
        <v>133</v>
      </c>
    </row>
    <row r="109" spans="1:4" ht="101.25" x14ac:dyDescent="0.25">
      <c r="A109" s="14">
        <v>60</v>
      </c>
      <c r="B109" s="15" t="s">
        <v>134</v>
      </c>
      <c r="C109" s="16">
        <v>2992.07</v>
      </c>
      <c r="D109" s="17" t="s">
        <v>135</v>
      </c>
    </row>
    <row r="110" spans="1:4" ht="40.5" collapsed="1" x14ac:dyDescent="0.25">
      <c r="A110" s="14">
        <v>61</v>
      </c>
      <c r="B110" s="15" t="s">
        <v>136</v>
      </c>
      <c r="C110" s="16">
        <v>1965.65</v>
      </c>
      <c r="D110" s="17" t="s">
        <v>137</v>
      </c>
    </row>
    <row r="111" spans="1:4" s="22" customFormat="1" hidden="1" outlineLevel="1" x14ac:dyDescent="0.25">
      <c r="A111" s="14"/>
      <c r="B111" s="19" t="s">
        <v>13</v>
      </c>
      <c r="C111" s="20">
        <v>697.87</v>
      </c>
      <c r="D111" s="21"/>
    </row>
    <row r="112" spans="1:4" s="22" customFormat="1" hidden="1" outlineLevel="1" x14ac:dyDescent="0.25">
      <c r="A112" s="14"/>
      <c r="B112" s="19" t="s">
        <v>14</v>
      </c>
      <c r="C112" s="24">
        <f>ROUND(C111*0.304,2)</f>
        <v>212.15</v>
      </c>
      <c r="D112" s="25"/>
    </row>
    <row r="113" spans="1:5" s="22" customFormat="1" hidden="1" outlineLevel="1" x14ac:dyDescent="0.25">
      <c r="A113" s="14"/>
      <c r="B113" s="19" t="s">
        <v>15</v>
      </c>
      <c r="C113" s="20">
        <v>0</v>
      </c>
      <c r="D113" s="21"/>
    </row>
    <row r="114" spans="1:5" s="22" customFormat="1" hidden="1" outlineLevel="1" x14ac:dyDescent="0.25">
      <c r="A114" s="14"/>
      <c r="B114" s="19" t="s">
        <v>16</v>
      </c>
      <c r="C114" s="20">
        <v>0</v>
      </c>
      <c r="D114" s="21"/>
    </row>
    <row r="115" spans="1:5" s="22" customFormat="1" hidden="1" outlineLevel="1" x14ac:dyDescent="0.25">
      <c r="A115" s="14"/>
      <c r="B115" s="19" t="s">
        <v>17</v>
      </c>
      <c r="C115" s="24">
        <f>ROUND((C111+C112+C113+C114)*0.6,2)</f>
        <v>546.01</v>
      </c>
      <c r="D115" s="25"/>
    </row>
    <row r="116" spans="1:5" s="22" customFormat="1" hidden="1" outlineLevel="1" x14ac:dyDescent="0.25">
      <c r="A116" s="14"/>
      <c r="B116" s="19" t="s">
        <v>18</v>
      </c>
      <c r="C116" s="24">
        <f>ROUND((C111+C112+C113+C114)*0.2,2)</f>
        <v>182</v>
      </c>
      <c r="D116" s="25"/>
    </row>
    <row r="117" spans="1:5" s="22" customFormat="1" hidden="1" outlineLevel="1" x14ac:dyDescent="0.25">
      <c r="A117" s="14"/>
      <c r="B117" s="19" t="s">
        <v>19</v>
      </c>
      <c r="C117" s="20">
        <f>(C111+C112+C113+C114+C115+C116)*0.2</f>
        <v>327.60599999999999</v>
      </c>
      <c r="D117" s="21"/>
    </row>
    <row r="118" spans="1:5" ht="60.75" collapsed="1" x14ac:dyDescent="0.25">
      <c r="A118" s="14">
        <v>62</v>
      </c>
      <c r="B118" s="15" t="s">
        <v>138</v>
      </c>
      <c r="C118" s="16">
        <v>700</v>
      </c>
      <c r="D118" s="17" t="s">
        <v>139</v>
      </c>
    </row>
    <row r="119" spans="1:5" s="23" customFormat="1" hidden="1" outlineLevel="1" x14ac:dyDescent="0.25">
      <c r="A119" s="14">
        <v>70</v>
      </c>
      <c r="B119" s="19" t="s">
        <v>13</v>
      </c>
      <c r="C119" s="20">
        <v>177.31</v>
      </c>
      <c r="D119" s="21"/>
      <c r="E119" s="22"/>
    </row>
    <row r="120" spans="1:5" s="23" customFormat="1" hidden="1" outlineLevel="1" x14ac:dyDescent="0.25">
      <c r="A120" s="14">
        <v>71</v>
      </c>
      <c r="B120" s="19" t="s">
        <v>14</v>
      </c>
      <c r="C120" s="24">
        <f>ROUND(C119*0.304,2)</f>
        <v>53.9</v>
      </c>
      <c r="D120" s="25"/>
      <c r="E120" s="22"/>
    </row>
    <row r="121" spans="1:5" s="23" customFormat="1" hidden="1" outlineLevel="1" x14ac:dyDescent="0.25">
      <c r="A121" s="14">
        <v>72</v>
      </c>
      <c r="B121" s="19" t="s">
        <v>15</v>
      </c>
      <c r="C121" s="20">
        <v>0</v>
      </c>
      <c r="D121" s="21"/>
      <c r="E121" s="22"/>
    </row>
    <row r="122" spans="1:5" s="23" customFormat="1" hidden="1" outlineLevel="1" x14ac:dyDescent="0.25">
      <c r="A122" s="14">
        <v>73</v>
      </c>
      <c r="B122" s="19" t="s">
        <v>16</v>
      </c>
      <c r="C122" s="20">
        <v>0</v>
      </c>
      <c r="D122" s="21"/>
      <c r="E122" s="22"/>
    </row>
    <row r="123" spans="1:5" s="23" customFormat="1" hidden="1" outlineLevel="1" x14ac:dyDescent="0.25">
      <c r="A123" s="14">
        <v>74</v>
      </c>
      <c r="B123" s="19" t="s">
        <v>17</v>
      </c>
      <c r="C123" s="24">
        <f>ROUND((C119+C120+C121+C122)*0.6,2)</f>
        <v>138.72999999999999</v>
      </c>
      <c r="D123" s="25"/>
      <c r="E123" s="22"/>
    </row>
    <row r="124" spans="1:5" s="23" customFormat="1" hidden="1" outlineLevel="1" x14ac:dyDescent="0.25">
      <c r="A124" s="14">
        <v>75</v>
      </c>
      <c r="B124" s="19" t="s">
        <v>18</v>
      </c>
      <c r="C124" s="24">
        <f>ROUND((C119+C120+C121+C122)*0.2,2)</f>
        <v>46.24</v>
      </c>
      <c r="D124" s="25"/>
      <c r="E124" s="22"/>
    </row>
    <row r="125" spans="1:5" s="23" customFormat="1" hidden="1" outlineLevel="1" x14ac:dyDescent="0.25">
      <c r="A125" s="14">
        <v>76</v>
      </c>
      <c r="B125" s="19" t="s">
        <v>19</v>
      </c>
      <c r="C125" s="20">
        <f>(C119+C120+C121+C122+C123+C124)*0.2</f>
        <v>83.236000000000004</v>
      </c>
      <c r="D125" s="21"/>
      <c r="E125" s="22"/>
    </row>
    <row r="126" spans="1:5" ht="141.75" x14ac:dyDescent="0.25">
      <c r="A126" s="14">
        <v>63</v>
      </c>
      <c r="B126" s="15" t="s">
        <v>140</v>
      </c>
      <c r="C126" s="16">
        <v>1182.8499999999999</v>
      </c>
      <c r="D126" s="17" t="s">
        <v>141</v>
      </c>
    </row>
    <row r="127" spans="1:5" ht="81" x14ac:dyDescent="0.25">
      <c r="A127" s="14">
        <v>64</v>
      </c>
      <c r="B127" s="15" t="s">
        <v>142</v>
      </c>
      <c r="C127" s="16">
        <v>1301.9000000000001</v>
      </c>
      <c r="D127" s="17" t="s">
        <v>143</v>
      </c>
    </row>
    <row r="128" spans="1:5" ht="121.5" x14ac:dyDescent="0.25">
      <c r="A128" s="14">
        <v>65</v>
      </c>
      <c r="B128" s="15" t="s">
        <v>144</v>
      </c>
      <c r="C128" s="16">
        <v>1165.32</v>
      </c>
      <c r="D128" s="17" t="s">
        <v>145</v>
      </c>
    </row>
    <row r="129" spans="1:4" ht="40.5" x14ac:dyDescent="0.25">
      <c r="A129" s="14">
        <v>66</v>
      </c>
      <c r="B129" s="15" t="s">
        <v>146</v>
      </c>
      <c r="C129" s="16">
        <v>18585.28</v>
      </c>
      <c r="D129" s="17" t="s">
        <v>147</v>
      </c>
    </row>
    <row r="130" spans="1:4" ht="101.25" x14ac:dyDescent="0.25">
      <c r="A130" s="14">
        <v>67</v>
      </c>
      <c r="B130" s="15" t="s">
        <v>148</v>
      </c>
      <c r="C130" s="16">
        <v>1783.4</v>
      </c>
      <c r="D130" s="17" t="s">
        <v>149</v>
      </c>
    </row>
    <row r="131" spans="1:4" ht="40.5" x14ac:dyDescent="0.25">
      <c r="A131" s="14">
        <v>68</v>
      </c>
      <c r="B131" s="15" t="s">
        <v>150</v>
      </c>
      <c r="C131" s="16">
        <v>1316.98</v>
      </c>
      <c r="D131" s="17" t="s">
        <v>151</v>
      </c>
    </row>
    <row r="132" spans="1:4" ht="40.5" x14ac:dyDescent="0.25">
      <c r="A132" s="14">
        <v>69</v>
      </c>
      <c r="B132" s="15" t="s">
        <v>152</v>
      </c>
      <c r="C132" s="16">
        <v>2372.67</v>
      </c>
      <c r="D132" s="17" t="s">
        <v>153</v>
      </c>
    </row>
    <row r="133" spans="1:4" ht="40.5" x14ac:dyDescent="0.25">
      <c r="A133" s="14">
        <v>70</v>
      </c>
      <c r="B133" s="15" t="s">
        <v>154</v>
      </c>
      <c r="C133" s="16">
        <v>1151.07</v>
      </c>
      <c r="D133" s="17" t="s">
        <v>155</v>
      </c>
    </row>
    <row r="134" spans="1:4" ht="141.75" x14ac:dyDescent="0.25">
      <c r="A134" s="14">
        <v>71</v>
      </c>
      <c r="B134" s="15" t="s">
        <v>156</v>
      </c>
      <c r="C134" s="16">
        <v>1323.13</v>
      </c>
      <c r="D134" s="17" t="s">
        <v>157</v>
      </c>
    </row>
    <row r="135" spans="1:4" ht="121.5" x14ac:dyDescent="0.25">
      <c r="A135" s="14">
        <v>72</v>
      </c>
      <c r="B135" s="15" t="s">
        <v>158</v>
      </c>
      <c r="C135" s="16">
        <v>2650.21</v>
      </c>
      <c r="D135" s="17" t="s">
        <v>159</v>
      </c>
    </row>
    <row r="136" spans="1:4" ht="101.25" x14ac:dyDescent="0.25">
      <c r="A136" s="14">
        <v>73</v>
      </c>
      <c r="B136" s="15" t="s">
        <v>160</v>
      </c>
      <c r="C136" s="16">
        <v>2123.09</v>
      </c>
      <c r="D136" s="17" t="s">
        <v>161</v>
      </c>
    </row>
    <row r="137" spans="1:4" ht="81" x14ac:dyDescent="0.25">
      <c r="A137" s="14">
        <v>74</v>
      </c>
      <c r="B137" s="15" t="s">
        <v>162</v>
      </c>
      <c r="C137" s="16">
        <v>2727.19</v>
      </c>
      <c r="D137" s="17" t="s">
        <v>163</v>
      </c>
    </row>
    <row r="138" spans="1:4" ht="60.75" x14ac:dyDescent="0.25">
      <c r="A138" s="14">
        <v>75</v>
      </c>
      <c r="B138" s="15" t="s">
        <v>164</v>
      </c>
      <c r="C138" s="16">
        <v>2241.87</v>
      </c>
      <c r="D138" s="17" t="s">
        <v>165</v>
      </c>
    </row>
    <row r="139" spans="1:4" ht="121.5" x14ac:dyDescent="0.25">
      <c r="A139" s="14">
        <v>76</v>
      </c>
      <c r="B139" s="15" t="s">
        <v>166</v>
      </c>
      <c r="C139" s="16">
        <v>6172.99</v>
      </c>
      <c r="D139" s="17" t="s">
        <v>167</v>
      </c>
    </row>
    <row r="140" spans="1:4" ht="101.25" x14ac:dyDescent="0.25">
      <c r="A140" s="14">
        <v>77</v>
      </c>
      <c r="B140" s="15" t="s">
        <v>168</v>
      </c>
      <c r="C140" s="16">
        <v>1690.77</v>
      </c>
      <c r="D140" s="17" t="s">
        <v>169</v>
      </c>
    </row>
    <row r="141" spans="1:4" ht="40.5" x14ac:dyDescent="0.25">
      <c r="A141" s="14">
        <v>78</v>
      </c>
      <c r="B141" s="15" t="s">
        <v>170</v>
      </c>
      <c r="C141" s="16">
        <v>11009.42</v>
      </c>
      <c r="D141" s="17" t="s">
        <v>171</v>
      </c>
    </row>
    <row r="142" spans="1:4" ht="40.5" x14ac:dyDescent="0.25">
      <c r="A142" s="14">
        <v>79</v>
      </c>
      <c r="B142" s="15" t="s">
        <v>172</v>
      </c>
      <c r="C142" s="16">
        <v>7886.49</v>
      </c>
      <c r="D142" s="17" t="s">
        <v>173</v>
      </c>
    </row>
    <row r="143" spans="1:4" ht="121.5" x14ac:dyDescent="0.25">
      <c r="A143" s="14">
        <v>80</v>
      </c>
      <c r="B143" s="15" t="s">
        <v>174</v>
      </c>
      <c r="C143" s="16">
        <v>1402.03</v>
      </c>
      <c r="D143" s="17" t="s">
        <v>175</v>
      </c>
    </row>
    <row r="144" spans="1:4" ht="60.75" x14ac:dyDescent="0.25">
      <c r="A144" s="14">
        <v>81</v>
      </c>
      <c r="B144" s="15" t="s">
        <v>176</v>
      </c>
      <c r="C144" s="16">
        <v>694.12</v>
      </c>
      <c r="D144" s="17" t="s">
        <v>177</v>
      </c>
    </row>
    <row r="145" spans="1:5" ht="101.25" x14ac:dyDescent="0.25">
      <c r="A145" s="14">
        <v>82</v>
      </c>
      <c r="B145" s="15" t="s">
        <v>178</v>
      </c>
      <c r="C145" s="16">
        <v>1320.95</v>
      </c>
      <c r="D145" s="17" t="s">
        <v>179</v>
      </c>
    </row>
    <row r="146" spans="1:5" ht="121.5" x14ac:dyDescent="0.25">
      <c r="A146" s="14">
        <v>83</v>
      </c>
      <c r="B146" s="15" t="s">
        <v>180</v>
      </c>
      <c r="C146" s="16">
        <v>28289.45</v>
      </c>
      <c r="D146" s="17" t="s">
        <v>181</v>
      </c>
    </row>
    <row r="147" spans="1:5" ht="121.5" x14ac:dyDescent="0.25">
      <c r="A147" s="14">
        <v>84</v>
      </c>
      <c r="B147" s="15" t="s">
        <v>182</v>
      </c>
      <c r="C147" s="16">
        <v>2033.22</v>
      </c>
      <c r="D147" s="17" t="s">
        <v>183</v>
      </c>
    </row>
    <row r="148" spans="1:5" ht="40.5" x14ac:dyDescent="0.25">
      <c r="A148" s="14">
        <v>85</v>
      </c>
      <c r="B148" s="15" t="s">
        <v>184</v>
      </c>
      <c r="C148" s="16">
        <v>15094.08</v>
      </c>
      <c r="D148" s="17" t="s">
        <v>185</v>
      </c>
    </row>
    <row r="149" spans="1:5" ht="40.5" x14ac:dyDescent="0.25">
      <c r="A149" s="14">
        <v>86</v>
      </c>
      <c r="B149" s="15" t="s">
        <v>186</v>
      </c>
      <c r="C149" s="16">
        <v>5424.19</v>
      </c>
      <c r="D149" s="17" t="s">
        <v>187</v>
      </c>
    </row>
    <row r="150" spans="1:5" ht="40.5" x14ac:dyDescent="0.25">
      <c r="A150" s="14">
        <v>87</v>
      </c>
      <c r="B150" s="15" t="s">
        <v>188</v>
      </c>
      <c r="C150" s="16">
        <v>1568.34</v>
      </c>
      <c r="D150" s="17" t="s">
        <v>189</v>
      </c>
    </row>
    <row r="151" spans="1:5" ht="40.5" x14ac:dyDescent="0.25">
      <c r="A151" s="14">
        <v>88</v>
      </c>
      <c r="B151" s="15" t="s">
        <v>190</v>
      </c>
      <c r="C151" s="16">
        <v>1467.76</v>
      </c>
      <c r="D151" s="17" t="s">
        <v>191</v>
      </c>
    </row>
    <row r="152" spans="1:5" ht="40.5" x14ac:dyDescent="0.25">
      <c r="A152" s="14">
        <v>89</v>
      </c>
      <c r="B152" s="15" t="s">
        <v>192</v>
      </c>
      <c r="C152" s="16">
        <v>2111.27</v>
      </c>
      <c r="D152" s="17" t="s">
        <v>193</v>
      </c>
    </row>
    <row r="153" spans="1:5" ht="40.5" x14ac:dyDescent="0.25">
      <c r="A153" s="14">
        <v>90</v>
      </c>
      <c r="B153" s="15" t="s">
        <v>194</v>
      </c>
      <c r="C153" s="16">
        <v>9347.48</v>
      </c>
      <c r="D153" s="17" t="s">
        <v>195</v>
      </c>
      <c r="E153" s="35" t="s">
        <v>196</v>
      </c>
    </row>
    <row r="154" spans="1:5" ht="40.5" x14ac:dyDescent="0.25">
      <c r="A154" s="14">
        <v>91</v>
      </c>
      <c r="B154" s="15" t="s">
        <v>197</v>
      </c>
      <c r="C154" s="16">
        <v>8154.11</v>
      </c>
      <c r="D154" s="17" t="s">
        <v>198</v>
      </c>
      <c r="E154" s="35" t="s">
        <v>196</v>
      </c>
    </row>
    <row r="155" spans="1:5" ht="101.25" x14ac:dyDescent="0.25">
      <c r="A155" s="14">
        <v>92</v>
      </c>
      <c r="B155" s="15" t="s">
        <v>199</v>
      </c>
      <c r="C155" s="16">
        <v>2370.7399999999998</v>
      </c>
      <c r="D155" s="17" t="s">
        <v>200</v>
      </c>
      <c r="E155" s="4" t="s">
        <v>201</v>
      </c>
    </row>
    <row r="156" spans="1:5" ht="40.5" x14ac:dyDescent="0.25">
      <c r="A156" s="14">
        <v>93</v>
      </c>
      <c r="B156" s="15" t="s">
        <v>202</v>
      </c>
      <c r="C156" s="16">
        <v>17001.68</v>
      </c>
      <c r="D156" s="17" t="s">
        <v>203</v>
      </c>
      <c r="E156" s="4" t="s">
        <v>201</v>
      </c>
    </row>
    <row r="157" spans="1:5" ht="40.5" x14ac:dyDescent="0.25">
      <c r="A157" s="14">
        <v>94</v>
      </c>
      <c r="B157" s="15" t="s">
        <v>204</v>
      </c>
      <c r="C157" s="16">
        <v>1932.91</v>
      </c>
      <c r="D157" s="17" t="s">
        <v>205</v>
      </c>
      <c r="E157" s="4" t="s">
        <v>201</v>
      </c>
    </row>
    <row r="158" spans="1:5" x14ac:dyDescent="0.25">
      <c r="A158" s="14">
        <v>95</v>
      </c>
      <c r="B158" s="15" t="s">
        <v>206</v>
      </c>
      <c r="C158" s="16">
        <v>2412.5300000000002</v>
      </c>
      <c r="D158" s="17" t="s">
        <v>207</v>
      </c>
      <c r="E158" s="4" t="s">
        <v>208</v>
      </c>
    </row>
    <row r="159" spans="1:5" ht="40.5" x14ac:dyDescent="0.25">
      <c r="A159" s="14">
        <v>96</v>
      </c>
      <c r="B159" s="15" t="s">
        <v>209</v>
      </c>
      <c r="C159" s="16">
        <v>1803.25</v>
      </c>
      <c r="D159" s="17" t="s">
        <v>210</v>
      </c>
      <c r="E159" s="4" t="s">
        <v>208</v>
      </c>
    </row>
    <row r="160" spans="1:5" collapsed="1" x14ac:dyDescent="0.25">
      <c r="A160" s="14">
        <v>97</v>
      </c>
      <c r="B160" s="15" t="s">
        <v>211</v>
      </c>
      <c r="C160" s="16">
        <f>C161+C164+C165+C166+C167</f>
        <v>6877.5099999999993</v>
      </c>
      <c r="D160" s="17" t="s">
        <v>212</v>
      </c>
    </row>
    <row r="161" spans="1:5" hidden="1" outlineLevel="2" x14ac:dyDescent="0.25">
      <c r="A161" s="14"/>
      <c r="B161" s="36" t="s">
        <v>13</v>
      </c>
      <c r="C161" s="20">
        <v>1290.9100000000001</v>
      </c>
      <c r="D161" s="17"/>
    </row>
    <row r="162" spans="1:5" hidden="1" outlineLevel="2" x14ac:dyDescent="0.25">
      <c r="A162" s="14"/>
      <c r="B162" s="36" t="s">
        <v>14</v>
      </c>
      <c r="C162" s="20">
        <v>989.96</v>
      </c>
      <c r="D162" s="17"/>
    </row>
    <row r="163" spans="1:5" hidden="1" outlineLevel="2" x14ac:dyDescent="0.25">
      <c r="A163" s="14"/>
      <c r="B163" s="36" t="s">
        <v>15</v>
      </c>
      <c r="C163" s="20">
        <v>300.95</v>
      </c>
      <c r="D163" s="17"/>
    </row>
    <row r="164" spans="1:5" hidden="1" outlineLevel="2" x14ac:dyDescent="0.25">
      <c r="A164" s="14"/>
      <c r="B164" s="36" t="s">
        <v>16</v>
      </c>
      <c r="C164" s="20">
        <v>1893</v>
      </c>
      <c r="D164" s="17"/>
    </row>
    <row r="165" spans="1:5" hidden="1" outlineLevel="2" x14ac:dyDescent="0.25">
      <c r="A165" s="14"/>
      <c r="B165" s="36" t="s">
        <v>17</v>
      </c>
      <c r="C165" s="20">
        <v>1910.48</v>
      </c>
      <c r="D165" s="17"/>
    </row>
    <row r="166" spans="1:5" hidden="1" outlineLevel="2" x14ac:dyDescent="0.25">
      <c r="A166" s="14"/>
      <c r="B166" s="36" t="s">
        <v>18</v>
      </c>
      <c r="C166" s="20">
        <v>636.83000000000004</v>
      </c>
      <c r="D166" s="17"/>
    </row>
    <row r="167" spans="1:5" hidden="1" outlineLevel="2" x14ac:dyDescent="0.25">
      <c r="A167" s="14"/>
      <c r="B167" s="36" t="s">
        <v>19</v>
      </c>
      <c r="C167" s="20">
        <v>1146.29</v>
      </c>
      <c r="D167" s="17"/>
    </row>
    <row r="168" spans="1:5" x14ac:dyDescent="0.25">
      <c r="A168" s="13" t="s">
        <v>213</v>
      </c>
      <c r="B168" s="13"/>
      <c r="C168" s="13"/>
      <c r="D168" s="13"/>
    </row>
    <row r="169" spans="1:5" s="23" customFormat="1" collapsed="1" x14ac:dyDescent="0.25">
      <c r="A169" s="14">
        <v>98</v>
      </c>
      <c r="B169" s="15" t="s">
        <v>214</v>
      </c>
      <c r="C169" s="16">
        <f>462.42+(462.42*10%)</f>
        <v>508.66200000000003</v>
      </c>
      <c r="D169" s="17"/>
      <c r="E169" s="22"/>
    </row>
    <row r="170" spans="1:5" s="23" customFormat="1" hidden="1" outlineLevel="1" x14ac:dyDescent="0.25">
      <c r="A170" s="14"/>
      <c r="B170" s="19" t="s">
        <v>13</v>
      </c>
      <c r="C170" s="37">
        <v>81.459999999999994</v>
      </c>
      <c r="D170" s="38"/>
      <c r="E170" s="22"/>
    </row>
    <row r="171" spans="1:5" s="23" customFormat="1" hidden="1" outlineLevel="1" x14ac:dyDescent="0.25">
      <c r="A171" s="14"/>
      <c r="B171" s="19" t="s">
        <v>14</v>
      </c>
      <c r="C171" s="39">
        <v>24.76</v>
      </c>
      <c r="D171" s="40"/>
      <c r="E171" s="22"/>
    </row>
    <row r="172" spans="1:5" s="23" customFormat="1" hidden="1" outlineLevel="1" x14ac:dyDescent="0.25">
      <c r="A172" s="14"/>
      <c r="B172" s="19" t="s">
        <v>15</v>
      </c>
      <c r="C172" s="37">
        <v>47.04</v>
      </c>
      <c r="D172" s="38"/>
      <c r="E172" s="22"/>
    </row>
    <row r="173" spans="1:5" s="23" customFormat="1" hidden="1" outlineLevel="1" x14ac:dyDescent="0.25">
      <c r="A173" s="14"/>
      <c r="B173" s="19" t="s">
        <v>16</v>
      </c>
      <c r="C173" s="37">
        <v>60.82</v>
      </c>
      <c r="D173" s="38"/>
      <c r="E173" s="22"/>
    </row>
    <row r="174" spans="1:5" s="23" customFormat="1" hidden="1" outlineLevel="1" x14ac:dyDescent="0.25">
      <c r="A174" s="14"/>
      <c r="B174" s="19" t="s">
        <v>17</v>
      </c>
      <c r="C174" s="39">
        <v>128.44999999999999</v>
      </c>
      <c r="D174" s="40"/>
      <c r="E174" s="22"/>
    </row>
    <row r="175" spans="1:5" s="23" customFormat="1" hidden="1" outlineLevel="1" x14ac:dyDescent="0.25">
      <c r="A175" s="14"/>
      <c r="B175" s="19" t="s">
        <v>18</v>
      </c>
      <c r="C175" s="39">
        <f>ROUND((C170+C171+C172+C173)*0.2,2)</f>
        <v>42.82</v>
      </c>
      <c r="D175" s="40"/>
      <c r="E175" s="22"/>
    </row>
    <row r="176" spans="1:5" s="23" customFormat="1" hidden="1" outlineLevel="1" x14ac:dyDescent="0.25">
      <c r="A176" s="14"/>
      <c r="B176" s="19" t="s">
        <v>19</v>
      </c>
      <c r="C176" s="37">
        <f>(C170+C171+C172+C173+C174+C175)*0.2</f>
        <v>77.069999999999993</v>
      </c>
      <c r="D176" s="38"/>
      <c r="E176" s="22"/>
    </row>
    <row r="177" spans="1:5" s="23" customFormat="1" collapsed="1" x14ac:dyDescent="0.25">
      <c r="A177" s="14">
        <v>99</v>
      </c>
      <c r="B177" s="15" t="s">
        <v>215</v>
      </c>
      <c r="C177" s="16">
        <f>462.42+(462.42*10%)+50</f>
        <v>558.66200000000003</v>
      </c>
      <c r="D177" s="17" t="s">
        <v>216</v>
      </c>
      <c r="E177" s="22"/>
    </row>
    <row r="178" spans="1:5" s="23" customFormat="1" hidden="1" outlineLevel="1" x14ac:dyDescent="0.25">
      <c r="A178" s="14"/>
      <c r="B178" s="19" t="s">
        <v>13</v>
      </c>
      <c r="C178" s="20">
        <v>81.459999999999994</v>
      </c>
      <c r="D178" s="21"/>
      <c r="E178" s="22"/>
    </row>
    <row r="179" spans="1:5" s="23" customFormat="1" hidden="1" outlineLevel="1" x14ac:dyDescent="0.25">
      <c r="A179" s="14"/>
      <c r="B179" s="19" t="s">
        <v>14</v>
      </c>
      <c r="C179" s="24">
        <v>24.76</v>
      </c>
      <c r="D179" s="25"/>
      <c r="E179" s="22"/>
    </row>
    <row r="180" spans="1:5" s="23" customFormat="1" hidden="1" outlineLevel="1" x14ac:dyDescent="0.25">
      <c r="A180" s="14"/>
      <c r="B180" s="19" t="s">
        <v>15</v>
      </c>
      <c r="C180" s="20">
        <v>47.04</v>
      </c>
      <c r="D180" s="21"/>
      <c r="E180" s="22"/>
    </row>
    <row r="181" spans="1:5" s="23" customFormat="1" hidden="1" outlineLevel="1" x14ac:dyDescent="0.25">
      <c r="A181" s="14"/>
      <c r="B181" s="19" t="s">
        <v>16</v>
      </c>
      <c r="C181" s="20">
        <v>60.82</v>
      </c>
      <c r="D181" s="21"/>
      <c r="E181" s="22"/>
    </row>
    <row r="182" spans="1:5" s="23" customFormat="1" hidden="1" outlineLevel="1" x14ac:dyDescent="0.25">
      <c r="A182" s="14"/>
      <c r="B182" s="19" t="s">
        <v>17</v>
      </c>
      <c r="C182" s="24">
        <v>128.44999999999999</v>
      </c>
      <c r="D182" s="25"/>
      <c r="E182" s="22"/>
    </row>
    <row r="183" spans="1:5" s="23" customFormat="1" hidden="1" outlineLevel="1" x14ac:dyDescent="0.25">
      <c r="A183" s="14"/>
      <c r="B183" s="19" t="s">
        <v>18</v>
      </c>
      <c r="C183" s="24">
        <f>ROUND((C178+C179+C180+C181)*0.2,2)</f>
        <v>42.82</v>
      </c>
      <c r="D183" s="25"/>
      <c r="E183" s="22"/>
    </row>
    <row r="184" spans="1:5" s="23" customFormat="1" hidden="1" outlineLevel="1" x14ac:dyDescent="0.25">
      <c r="A184" s="14"/>
      <c r="B184" s="19" t="s">
        <v>19</v>
      </c>
      <c r="C184" s="20">
        <f>(C178+C179+C180+C181+C182+C183)*0.2</f>
        <v>77.069999999999993</v>
      </c>
      <c r="D184" s="21"/>
      <c r="E184" s="22"/>
    </row>
    <row r="185" spans="1:5" s="23" customFormat="1" ht="40.5" collapsed="1" x14ac:dyDescent="0.25">
      <c r="A185" s="14">
        <v>100</v>
      </c>
      <c r="B185" s="15" t="s">
        <v>217</v>
      </c>
      <c r="C185" s="16">
        <v>1800</v>
      </c>
      <c r="D185" s="15" t="s">
        <v>218</v>
      </c>
      <c r="E185" s="22"/>
    </row>
    <row r="186" spans="1:5" s="23" customFormat="1" hidden="1" outlineLevel="1" x14ac:dyDescent="0.25">
      <c r="A186" s="14"/>
      <c r="B186" s="19" t="s">
        <v>13</v>
      </c>
      <c r="C186" s="20">
        <v>260.95999999999998</v>
      </c>
      <c r="D186" s="21"/>
      <c r="E186" s="22"/>
    </row>
    <row r="187" spans="1:5" s="23" customFormat="1" hidden="1" outlineLevel="1" x14ac:dyDescent="0.25">
      <c r="A187" s="14"/>
      <c r="B187" s="19" t="s">
        <v>14</v>
      </c>
      <c r="C187" s="24">
        <v>79.33</v>
      </c>
      <c r="D187" s="25"/>
      <c r="E187" s="22"/>
    </row>
    <row r="188" spans="1:5" s="23" customFormat="1" hidden="1" outlineLevel="1" x14ac:dyDescent="0.25">
      <c r="A188" s="14"/>
      <c r="B188" s="19" t="s">
        <v>15</v>
      </c>
      <c r="C188" s="20">
        <v>94.08</v>
      </c>
      <c r="D188" s="21"/>
      <c r="E188" s="22"/>
    </row>
    <row r="189" spans="1:5" s="23" customFormat="1" hidden="1" outlineLevel="1" x14ac:dyDescent="0.25">
      <c r="A189" s="14"/>
      <c r="B189" s="19" t="s">
        <v>16</v>
      </c>
      <c r="C189" s="20">
        <v>121.65</v>
      </c>
      <c r="D189" s="21"/>
      <c r="E189" s="22"/>
    </row>
    <row r="190" spans="1:5" s="23" customFormat="1" hidden="1" outlineLevel="1" x14ac:dyDescent="0.25">
      <c r="A190" s="14"/>
      <c r="B190" s="19" t="s">
        <v>17</v>
      </c>
      <c r="C190" s="24">
        <f>ROUND((C186+C187+C188+C189)*0.6,2)</f>
        <v>333.61</v>
      </c>
      <c r="D190" s="25"/>
      <c r="E190" s="22"/>
    </row>
    <row r="191" spans="1:5" s="23" customFormat="1" hidden="1" outlineLevel="1" x14ac:dyDescent="0.25">
      <c r="A191" s="14"/>
      <c r="B191" s="19" t="s">
        <v>18</v>
      </c>
      <c r="C191" s="24">
        <f>ROUND((C186+C187+C188+C189)*0.2,2)</f>
        <v>111.2</v>
      </c>
      <c r="D191" s="25"/>
      <c r="E191" s="22"/>
    </row>
    <row r="192" spans="1:5" s="23" customFormat="1" hidden="1" outlineLevel="1" x14ac:dyDescent="0.25">
      <c r="A192" s="14"/>
      <c r="B192" s="19" t="s">
        <v>19</v>
      </c>
      <c r="C192" s="20">
        <f>(C186+C187+C188+C189+C190+C191)*0.2</f>
        <v>200.16600000000003</v>
      </c>
      <c r="D192" s="21"/>
      <c r="E192" s="22"/>
    </row>
    <row r="193" spans="1:4" ht="40.5" x14ac:dyDescent="0.25">
      <c r="A193" s="14">
        <v>101</v>
      </c>
      <c r="B193" s="15" t="s">
        <v>219</v>
      </c>
      <c r="C193" s="16">
        <v>1299.02</v>
      </c>
      <c r="D193" s="17" t="s">
        <v>220</v>
      </c>
    </row>
    <row r="194" spans="1:4" ht="40.5" x14ac:dyDescent="0.25">
      <c r="A194" s="14">
        <v>102</v>
      </c>
      <c r="B194" s="15" t="s">
        <v>221</v>
      </c>
      <c r="C194" s="16">
        <v>1362.57</v>
      </c>
      <c r="D194" s="17" t="s">
        <v>222</v>
      </c>
    </row>
    <row r="195" spans="1:4" ht="40.5" x14ac:dyDescent="0.25">
      <c r="A195" s="14">
        <v>103</v>
      </c>
      <c r="B195" s="15" t="s">
        <v>223</v>
      </c>
      <c r="C195" s="16">
        <v>1434.91</v>
      </c>
      <c r="D195" s="17" t="s">
        <v>222</v>
      </c>
    </row>
    <row r="196" spans="1:4" ht="40.5" x14ac:dyDescent="0.25">
      <c r="A196" s="14">
        <v>104</v>
      </c>
      <c r="B196" s="15" t="s">
        <v>224</v>
      </c>
      <c r="C196" s="16">
        <v>1522.58</v>
      </c>
      <c r="D196" s="17" t="s">
        <v>222</v>
      </c>
    </row>
    <row r="197" spans="1:4" ht="40.5" x14ac:dyDescent="0.25">
      <c r="A197" s="14">
        <v>105</v>
      </c>
      <c r="B197" s="15" t="s">
        <v>225</v>
      </c>
      <c r="C197" s="16">
        <v>1750.5</v>
      </c>
      <c r="D197" s="17" t="s">
        <v>222</v>
      </c>
    </row>
    <row r="198" spans="1:4" x14ac:dyDescent="0.25">
      <c r="A198" s="14">
        <v>106</v>
      </c>
      <c r="B198" s="15" t="s">
        <v>226</v>
      </c>
      <c r="C198" s="16">
        <v>2717.04</v>
      </c>
      <c r="D198" s="17" t="s">
        <v>227</v>
      </c>
    </row>
    <row r="199" spans="1:4" x14ac:dyDescent="0.25">
      <c r="A199" s="14">
        <v>107</v>
      </c>
      <c r="B199" s="15" t="s">
        <v>228</v>
      </c>
      <c r="C199" s="16">
        <v>2447.46</v>
      </c>
      <c r="D199" s="17" t="s">
        <v>229</v>
      </c>
    </row>
    <row r="200" spans="1:4" x14ac:dyDescent="0.25">
      <c r="A200" s="14">
        <v>108</v>
      </c>
      <c r="B200" s="15" t="s">
        <v>230</v>
      </c>
      <c r="C200" s="16">
        <f>854.47+(854.47*15%)</f>
        <v>982.64049999999997</v>
      </c>
      <c r="D200" s="17"/>
    </row>
    <row r="201" spans="1:4" x14ac:dyDescent="0.25">
      <c r="A201" s="14">
        <v>109</v>
      </c>
      <c r="B201" s="15" t="s">
        <v>231</v>
      </c>
      <c r="C201" s="16">
        <v>500</v>
      </c>
      <c r="D201" s="17"/>
    </row>
    <row r="202" spans="1:4" x14ac:dyDescent="0.25">
      <c r="A202" s="14">
        <v>110</v>
      </c>
      <c r="B202" s="15" t="s">
        <v>232</v>
      </c>
      <c r="C202" s="16">
        <v>1767.28</v>
      </c>
      <c r="D202" s="17"/>
    </row>
    <row r="203" spans="1:4" x14ac:dyDescent="0.25">
      <c r="A203" s="14">
        <v>111</v>
      </c>
      <c r="B203" s="15" t="s">
        <v>233</v>
      </c>
      <c r="C203" s="16">
        <v>500</v>
      </c>
      <c r="D203" s="17"/>
    </row>
    <row r="204" spans="1:4" x14ac:dyDescent="0.25">
      <c r="A204" s="14">
        <v>112</v>
      </c>
      <c r="B204" s="15" t="s">
        <v>234</v>
      </c>
      <c r="C204" s="16">
        <v>1740.13</v>
      </c>
      <c r="D204" s="17"/>
    </row>
    <row r="205" spans="1:4" x14ac:dyDescent="0.25">
      <c r="B205" s="42"/>
      <c r="C205" s="43"/>
      <c r="D205" s="44"/>
    </row>
    <row r="206" spans="1:4" x14ac:dyDescent="0.25">
      <c r="B206" s="5" t="s">
        <v>235</v>
      </c>
    </row>
    <row r="207" spans="1:4" x14ac:dyDescent="0.25">
      <c r="A207" s="47" t="s">
        <v>236</v>
      </c>
      <c r="C207" s="48"/>
      <c r="D207" s="3"/>
    </row>
    <row r="208" spans="1:4" ht="50.25" customHeight="1" x14ac:dyDescent="0.3">
      <c r="A208" s="49"/>
      <c r="B208" s="50" t="s">
        <v>237</v>
      </c>
      <c r="C208" s="51" t="s">
        <v>238</v>
      </c>
      <c r="D208" s="51"/>
    </row>
    <row r="209" spans="1:4" ht="50.25" customHeight="1" x14ac:dyDescent="0.3">
      <c r="A209" s="49"/>
      <c r="B209" s="52" t="s">
        <v>239</v>
      </c>
      <c r="C209" s="51" t="s">
        <v>240</v>
      </c>
      <c r="D209" s="51"/>
    </row>
    <row r="210" spans="1:4" ht="50.25" customHeight="1" x14ac:dyDescent="0.3">
      <c r="A210" s="49"/>
      <c r="B210" s="52" t="s">
        <v>241</v>
      </c>
      <c r="C210" s="51" t="s">
        <v>242</v>
      </c>
      <c r="D210" s="51"/>
    </row>
    <row r="211" spans="1:4" ht="50.25" customHeight="1" x14ac:dyDescent="0.3">
      <c r="A211" s="49"/>
      <c r="B211" s="52" t="s">
        <v>243</v>
      </c>
      <c r="C211" s="51" t="s">
        <v>244</v>
      </c>
      <c r="D211" s="51"/>
    </row>
    <row r="212" spans="1:4" ht="50.25" customHeight="1" x14ac:dyDescent="0.3">
      <c r="A212" s="49"/>
      <c r="B212" s="52" t="s">
        <v>245</v>
      </c>
      <c r="C212" s="51" t="s">
        <v>246</v>
      </c>
      <c r="D212" s="51"/>
    </row>
    <row r="213" spans="1:4" ht="50.25" customHeight="1" x14ac:dyDescent="0.3">
      <c r="A213" s="49"/>
      <c r="B213" s="52" t="s">
        <v>247</v>
      </c>
      <c r="C213" s="51" t="s">
        <v>248</v>
      </c>
      <c r="D213" s="51"/>
    </row>
    <row r="214" spans="1:4" ht="50.25" customHeight="1" x14ac:dyDescent="0.3">
      <c r="A214" s="49"/>
      <c r="B214" s="52" t="s">
        <v>249</v>
      </c>
      <c r="C214" s="51" t="s">
        <v>250</v>
      </c>
      <c r="D214" s="51"/>
    </row>
    <row r="215" spans="1:4" ht="50.25" customHeight="1" x14ac:dyDescent="0.3">
      <c r="A215" s="49"/>
      <c r="B215" s="52" t="s">
        <v>251</v>
      </c>
      <c r="C215" s="51" t="s">
        <v>252</v>
      </c>
      <c r="D215" s="51"/>
    </row>
    <row r="216" spans="1:4" ht="50.25" customHeight="1" x14ac:dyDescent="0.3">
      <c r="A216" s="49"/>
      <c r="C216" s="5"/>
      <c r="D216" s="51"/>
    </row>
    <row r="217" spans="1:4" ht="50.25" customHeight="1" x14ac:dyDescent="0.3">
      <c r="A217" s="49"/>
      <c r="C217" s="5"/>
      <c r="D217" s="51"/>
    </row>
    <row r="218" spans="1:4" ht="50.25" customHeight="1" x14ac:dyDescent="0.3">
      <c r="A218" s="49"/>
      <c r="B218" s="50" t="s">
        <v>251</v>
      </c>
      <c r="C218" s="51" t="s">
        <v>253</v>
      </c>
      <c r="D218" s="51"/>
    </row>
    <row r="219" spans="1:4" ht="50.25" customHeight="1" x14ac:dyDescent="0.3">
      <c r="A219" s="49"/>
      <c r="B219" s="50" t="s">
        <v>251</v>
      </c>
      <c r="C219" s="51" t="s">
        <v>254</v>
      </c>
      <c r="D219" s="51"/>
    </row>
    <row r="220" spans="1:4" ht="50.25" customHeight="1" x14ac:dyDescent="0.3">
      <c r="A220" s="49"/>
      <c r="B220" s="52" t="s">
        <v>251</v>
      </c>
      <c r="C220" s="51" t="s">
        <v>255</v>
      </c>
      <c r="D220" s="51"/>
    </row>
    <row r="221" spans="1:4" ht="50.25" customHeight="1" x14ac:dyDescent="0.3">
      <c r="A221" s="49"/>
      <c r="B221" s="52" t="s">
        <v>251</v>
      </c>
      <c r="C221" s="51" t="s">
        <v>256</v>
      </c>
      <c r="D221" s="51"/>
    </row>
    <row r="222" spans="1:4" ht="50.25" customHeight="1" x14ac:dyDescent="0.3">
      <c r="A222" s="49"/>
      <c r="B222" s="52" t="s">
        <v>257</v>
      </c>
      <c r="C222" s="51" t="s">
        <v>258</v>
      </c>
      <c r="D222" s="51"/>
    </row>
    <row r="223" spans="1:4" ht="50.25" customHeight="1" x14ac:dyDescent="0.3">
      <c r="A223" s="49"/>
      <c r="B223" s="52" t="s">
        <v>259</v>
      </c>
      <c r="C223" s="51" t="s">
        <v>260</v>
      </c>
      <c r="D223" s="51"/>
    </row>
    <row r="224" spans="1:4" ht="50.25" customHeight="1" x14ac:dyDescent="0.3">
      <c r="A224" s="49"/>
      <c r="B224" s="52" t="s">
        <v>261</v>
      </c>
      <c r="C224" s="51" t="s">
        <v>262</v>
      </c>
      <c r="D224" s="51"/>
    </row>
    <row r="225" spans="1:5" ht="50.25" customHeight="1" x14ac:dyDescent="0.3">
      <c r="A225" s="49"/>
      <c r="B225" s="52" t="s">
        <v>263</v>
      </c>
      <c r="C225" s="51" t="s">
        <v>264</v>
      </c>
      <c r="D225" s="51"/>
    </row>
    <row r="226" spans="1:5" ht="50.25" customHeight="1" x14ac:dyDescent="0.3">
      <c r="A226" s="49"/>
      <c r="B226" s="52" t="s">
        <v>265</v>
      </c>
      <c r="C226" s="51" t="s">
        <v>266</v>
      </c>
      <c r="D226" s="51"/>
    </row>
    <row r="227" spans="1:5" ht="50.25" customHeight="1" x14ac:dyDescent="0.3">
      <c r="A227" s="49"/>
      <c r="B227" s="52" t="s">
        <v>267</v>
      </c>
      <c r="C227" s="51" t="s">
        <v>268</v>
      </c>
      <c r="D227" s="51"/>
    </row>
    <row r="228" spans="1:5" ht="51" customHeight="1" x14ac:dyDescent="0.3">
      <c r="A228" s="49"/>
      <c r="B228" s="53" t="s">
        <v>269</v>
      </c>
      <c r="C228" s="51" t="s">
        <v>270</v>
      </c>
      <c r="D228" s="51"/>
    </row>
    <row r="229" spans="1:5" ht="33.75" customHeight="1" x14ac:dyDescent="0.3">
      <c r="A229" s="49"/>
      <c r="C229" s="5"/>
      <c r="D229" s="51"/>
    </row>
    <row r="230" spans="1:5" s="57" customFormat="1" x14ac:dyDescent="0.25">
      <c r="A230" s="54"/>
      <c r="B230" s="54"/>
      <c r="C230" s="55"/>
      <c r="D230" s="46"/>
      <c r="E230" s="56"/>
    </row>
    <row r="231" spans="1:5" s="57" customFormat="1" x14ac:dyDescent="0.25">
      <c r="A231" s="54"/>
      <c r="B231" s="54"/>
      <c r="C231" s="55"/>
      <c r="D231" s="46"/>
      <c r="E231" s="56"/>
    </row>
    <row r="232" spans="1:5" s="57" customFormat="1" x14ac:dyDescent="0.25">
      <c r="A232" s="54"/>
      <c r="B232" s="54"/>
      <c r="C232" s="55"/>
      <c r="D232" s="46"/>
      <c r="E232" s="56"/>
    </row>
    <row r="233" spans="1:5" s="57" customFormat="1" x14ac:dyDescent="0.25">
      <c r="A233" s="54"/>
      <c r="B233" s="54"/>
      <c r="C233" s="55"/>
      <c r="D233" s="46"/>
      <c r="E233" s="56"/>
    </row>
    <row r="234" spans="1:5" x14ac:dyDescent="0.25">
      <c r="A234" s="58"/>
      <c r="B234" s="58"/>
    </row>
  </sheetData>
  <autoFilter ref="A10:C200" xr:uid="{00000000-0009-0000-0000-000001000000}"/>
  <mergeCells count="18">
    <mergeCell ref="A232:B232"/>
    <mergeCell ref="A233:B233"/>
    <mergeCell ref="A234:B234"/>
    <mergeCell ref="A11:D11"/>
    <mergeCell ref="A40:D40"/>
    <mergeCell ref="A75:D75"/>
    <mergeCell ref="A168:D168"/>
    <mergeCell ref="A230:B230"/>
    <mergeCell ref="A231:B231"/>
    <mergeCell ref="A1:B1"/>
    <mergeCell ref="A2:C2"/>
    <mergeCell ref="A5:C5"/>
    <mergeCell ref="A6:C6"/>
    <mergeCell ref="A8:D8"/>
    <mergeCell ref="A9:A10"/>
    <mergeCell ref="B9:B10"/>
    <mergeCell ref="C9:C10"/>
    <mergeCell ref="D9:D10"/>
  </mergeCells>
  <pageMargins left="0.31496062992125984" right="0" top="0.15748031496062992" bottom="0" header="0" footer="0"/>
  <pageSetup paperSize="9" scale="45" fitToHeight="0" orientation="landscape" r:id="rId1"/>
  <rowBreaks count="1" manualBreakCount="1">
    <brk id="152"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 комментариями</vt:lpstr>
      <vt:lpstr>'с комментариями'!Область_печати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ДадашеваКА</dc:creator>
  <cp:lastModifiedBy>ДадашеваКА</cp:lastModifiedBy>
  <dcterms:created xsi:type="dcterms:W3CDTF">2021-12-01T04:47:33Z</dcterms:created>
  <dcterms:modified xsi:type="dcterms:W3CDTF">2021-12-01T04:47:51Z</dcterms:modified>
</cp:coreProperties>
</file>