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Инвест программа\"/>
    </mc:Choice>
  </mc:AlternateContent>
  <xr:revisionPtr revIDLastSave="0" documentId="13_ncr:1_{66F804C6-1316-4659-8BBD-A8DB7EE89920}" xr6:coauthVersionLast="45" xr6:coauthVersionMax="45" xr10:uidLastSave="{00000000-0000-0000-0000-000000000000}"/>
  <bookViews>
    <workbookView xWindow="-120" yWindow="-120" windowWidth="29040" windowHeight="15840" firstSheet="7" activeTab="8" xr2:uid="{00000000-000D-0000-FFFF-FFFF00000000}"/>
  </bookViews>
  <sheets>
    <sheet name="1Ф" sheetId="1" r:id="rId1"/>
    <sheet name="2 Осв" sheetId="2" r:id="rId2"/>
    <sheet name="3 ОС" sheetId="3" r:id="rId3"/>
    <sheet name="4 Пп" sheetId="22" r:id="rId4"/>
    <sheet name="5Вв" sheetId="23" r:id="rId5"/>
    <sheet name="6Вы" sheetId="6" r:id="rId6"/>
    <sheet name="7Кпкз" sheetId="7" r:id="rId7"/>
    <sheet name="8Расш" sheetId="8" r:id="rId8"/>
    <sheet name="9Фп" sheetId="32" r:id="rId9"/>
    <sheet name="10квФ" sheetId="10" r:id="rId10"/>
    <sheet name="11кв истч" sheetId="11" r:id="rId11"/>
    <sheet name="12квОсв" sheetId="12" r:id="rId12"/>
    <sheet name="13квОС" sheetId="13" r:id="rId13"/>
    <sheet name="14квПп" sheetId="14" r:id="rId14"/>
    <sheet name="15квВв" sheetId="25" r:id="rId15"/>
    <sheet name="16квВы" sheetId="26" r:id="rId16"/>
    <sheet name="17квЭт" sheetId="29" r:id="rId17"/>
    <sheet name="18квКпкз" sheetId="27" r:id="rId18"/>
    <sheet name="19квРасш" sheetId="28" r:id="rId19"/>
    <sheet name="20квФп" sheetId="33" r:id="rId20"/>
  </sheets>
  <definedNames>
    <definedName name="_xlnm._FilterDatabase" localSheetId="9" hidden="1">'10квФ'!$A$18:$BR$58</definedName>
    <definedName name="_xlnm._FilterDatabase" localSheetId="10" hidden="1">'11кв истч'!$A$20:$BT$60</definedName>
    <definedName name="_xlnm._FilterDatabase" localSheetId="11" hidden="1">'12квОсв'!$A$19:$BV$59</definedName>
    <definedName name="_xlnm._FilterDatabase" localSheetId="12" hidden="1">'13квОС'!$A$20:$CB$60</definedName>
    <definedName name="_xlnm._FilterDatabase" localSheetId="0" hidden="1">'1Ф'!$A$19:$BM$59</definedName>
    <definedName name="_xlnm._FilterDatabase" localSheetId="1" hidden="1">'2 Осв'!$A$19:$BP$63</definedName>
    <definedName name="_xlnm._FilterDatabase" localSheetId="2" hidden="1">'3 ОС'!$A$20:$AZ$60</definedName>
    <definedName name="Z_500C2F4F_1743_499A_A051_20565DBF52B2_.wvu.PrintArea" localSheetId="9">'10квФ'!$A$1:$T$58</definedName>
    <definedName name="Z_500C2F4F_1743_499A_A051_20565DBF52B2_.wvu.PrintArea" localSheetId="10">'11кв истч'!$A$1:$X$60</definedName>
    <definedName name="Z_500C2F4F_1743_499A_A051_20565DBF52B2_.wvu.PrintArea" localSheetId="11">'12квОсв'!$A$1:$V$59</definedName>
    <definedName name="Z_500C2F4F_1743_499A_A051_20565DBF52B2_.wvu.PrintArea" localSheetId="12">'13квОС'!$A$1:$CA$60</definedName>
    <definedName name="Z_500C2F4F_1743_499A_A051_20565DBF52B2_.wvu.PrintArea" localSheetId="13">'14квПп'!$A$1:$AH$62</definedName>
    <definedName name="Z_500C2F4F_1743_499A_A051_20565DBF52B2_.wvu.PrintArea" localSheetId="14">'15квВв'!$A$1:$CD$62</definedName>
    <definedName name="Z_500C2F4F_1743_499A_A051_20565DBF52B2_.wvu.PrintArea" localSheetId="15">'16квВы'!$A$1:$BH$57</definedName>
    <definedName name="Z_500C2F4F_1743_499A_A051_20565DBF52B2_.wvu.PrintArea" localSheetId="16">'17квЭт'!$A$1:$BC$59</definedName>
    <definedName name="Z_500C2F4F_1743_499A_A051_20565DBF52B2_.wvu.PrintArea" localSheetId="17">'18квКпкз'!$A$1:$AS$22</definedName>
    <definedName name="Z_500C2F4F_1743_499A_A051_20565DBF52B2_.wvu.PrintArea" localSheetId="18">'19квРасш'!$A$1:$M$22</definedName>
    <definedName name="Z_500C2F4F_1743_499A_A051_20565DBF52B2_.wvu.PrintArea" localSheetId="0">'1Ф'!$A$1:$AC$62</definedName>
    <definedName name="Z_500C2F4F_1743_499A_A051_20565DBF52B2_.wvu.PrintArea" localSheetId="1">'2 Осв'!$A$1:$U$65</definedName>
    <definedName name="Z_500C2F4F_1743_499A_A051_20565DBF52B2_.wvu.PrintArea" localSheetId="19">'20квФп'!$A$1:$H$459</definedName>
    <definedName name="Z_500C2F4F_1743_499A_A051_20565DBF52B2_.wvu.PrintArea" localSheetId="2">'3 ОС'!$A$1:$W$62</definedName>
    <definedName name="Z_500C2F4F_1743_499A_A051_20565DBF52B2_.wvu.PrintArea" localSheetId="3">'4 Пп'!$A$1:$X$61</definedName>
    <definedName name="Z_500C2F4F_1743_499A_A051_20565DBF52B2_.wvu.PrintArea" localSheetId="4">'5Вв'!$A$1:$AA$61</definedName>
    <definedName name="Z_500C2F4F_1743_499A_A051_20565DBF52B2_.wvu.PrintArea" localSheetId="5">'6Вы'!$A$1:$U$53</definedName>
    <definedName name="Z_500C2F4F_1743_499A_A051_20565DBF52B2_.wvu.PrintArea" localSheetId="6">'7Кпкз'!$A$1:$AS$53</definedName>
    <definedName name="Z_500C2F4F_1743_499A_A051_20565DBF52B2_.wvu.PrintArea" localSheetId="7">'8Расш'!$A$1:$M$22</definedName>
    <definedName name="Z_500C2F4F_1743_499A_A051_20565DBF52B2_.wvu.PrintArea" localSheetId="8">'9Фп'!$A$1:$H$459</definedName>
    <definedName name="_xlnm.Print_Area" localSheetId="9">'10квФ'!A1:T20</definedName>
    <definedName name="_xlnm.Print_Area" localSheetId="10">'11кв истч'!A1:X22</definedName>
    <definedName name="_xlnm.Print_Area" localSheetId="11">'12квОсв'!A1:V21</definedName>
    <definedName name="_xlnm.Print_Area" localSheetId="12">'13квОС'!A1:CA22</definedName>
    <definedName name="_xlnm.Print_Area" localSheetId="13">'14квПп'!A1:AH62</definedName>
    <definedName name="_xlnm.Print_Area" localSheetId="14">'15квВв'!A1:CD59</definedName>
    <definedName name="_xlnm.Print_Area" localSheetId="15">'16квВы'!A1:BH22</definedName>
    <definedName name="_xlnm.Print_Area" localSheetId="16">'17квЭт'!A1:BC21</definedName>
    <definedName name="_xlnm.Print_Area" localSheetId="17">'18квКпкз'!A1:AS22</definedName>
    <definedName name="_xlnm.Print_Area" localSheetId="18">'19квРасш'!A1:M22</definedName>
    <definedName name="_xlnm.Print_Area" localSheetId="0">'1Ф'!$A$1:$AC$72</definedName>
    <definedName name="_xlnm.Print_Area" localSheetId="1">'2 Осв'!A1:U23</definedName>
    <definedName name="_xlnm.Print_Area" localSheetId="19">'20квФп'!A1:H459</definedName>
    <definedName name="_xlnm.Print_Area" localSheetId="2">'3 ОС'!A1:W24</definedName>
    <definedName name="_xlnm.Print_Area" localSheetId="3">'4 Пп'!A1:X23</definedName>
    <definedName name="_xlnm.Print_Area" localSheetId="4">'5Вв'!A1:AA61</definedName>
    <definedName name="_xlnm.Print_Area" localSheetId="5">'6Вы'!A1:U53</definedName>
    <definedName name="_xlnm.Print_Area" localSheetId="6">'7Кпкз'!A1:AS55</definedName>
    <definedName name="_xlnm.Print_Area" localSheetId="7">'8Расш'!A1:M22</definedName>
    <definedName name="_xlnm.Print_Area" localSheetId="8">'9Фп'!A1:H459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0" i="33" l="1"/>
  <c r="E341" i="33"/>
  <c r="E346" i="33"/>
  <c r="E250" i="33" l="1"/>
  <c r="E246" i="33"/>
  <c r="E243" i="33"/>
  <c r="E242" i="33"/>
  <c r="E115" i="33"/>
  <c r="E109" i="33"/>
  <c r="E96" i="33"/>
  <c r="E81" i="33"/>
  <c r="E341" i="32"/>
  <c r="E303" i="32" l="1"/>
  <c r="E210" i="32"/>
  <c r="E109" i="32"/>
  <c r="E62" i="32" l="1"/>
  <c r="E73" i="32"/>
  <c r="E56" i="32" l="1"/>
  <c r="E23" i="32" l="1"/>
  <c r="E81" i="32" s="1"/>
  <c r="BB58" i="29" l="1"/>
  <c r="AY58" i="29"/>
  <c r="BB56" i="29"/>
  <c r="AY56" i="29"/>
  <c r="AX54" i="29"/>
  <c r="AT54" i="29"/>
  <c r="AX53" i="29"/>
  <c r="AT53" i="29"/>
  <c r="BC54" i="29"/>
  <c r="BC53" i="29"/>
  <c r="AZ45" i="29"/>
  <c r="AY45" i="29"/>
  <c r="AZ37" i="29"/>
  <c r="BA37" i="29"/>
  <c r="BB37" i="29"/>
  <c r="BC37" i="29"/>
  <c r="BA44" i="29"/>
  <c r="AZ44" i="29"/>
  <c r="AY44" i="29"/>
  <c r="AU38" i="29"/>
  <c r="AT38" i="29"/>
  <c r="AV36" i="29"/>
  <c r="AT36" i="29"/>
  <c r="BA33" i="29"/>
  <c r="AY33" i="29"/>
  <c r="BA31" i="29"/>
  <c r="AY31" i="29"/>
  <c r="BA29" i="29"/>
  <c r="AY29" i="29"/>
  <c r="BA28" i="29"/>
  <c r="AY28" i="29"/>
  <c r="AE49" i="29"/>
  <c r="AF49" i="29"/>
  <c r="AG49" i="29"/>
  <c r="AH49" i="29"/>
  <c r="AI49" i="29"/>
  <c r="AH58" i="29"/>
  <c r="AE58" i="29"/>
  <c r="AH56" i="29"/>
  <c r="AE56" i="29"/>
  <c r="AE54" i="29"/>
  <c r="AE53" i="29"/>
  <c r="AF37" i="29"/>
  <c r="AG37" i="29"/>
  <c r="AH37" i="29"/>
  <c r="AI37" i="29"/>
  <c r="AE37" i="29"/>
  <c r="AE34" i="29"/>
  <c r="AE35" i="29"/>
  <c r="AE44" i="29"/>
  <c r="AE38" i="29"/>
  <c r="AE36" i="29"/>
  <c r="AE33" i="29"/>
  <c r="AE31" i="29"/>
  <c r="AE29" i="29"/>
  <c r="AE28" i="29"/>
  <c r="H58" i="29"/>
  <c r="E58" i="29"/>
  <c r="G56" i="29"/>
  <c r="E56" i="29"/>
  <c r="I54" i="29"/>
  <c r="E54" i="29"/>
  <c r="I53" i="29"/>
  <c r="E53" i="29"/>
  <c r="E45" i="29"/>
  <c r="E44" i="29"/>
  <c r="E38" i="29"/>
  <c r="E36" i="29"/>
  <c r="E33" i="29"/>
  <c r="E31" i="29"/>
  <c r="E29" i="29"/>
  <c r="E28" i="29"/>
  <c r="G36" i="29"/>
  <c r="F37" i="29"/>
  <c r="G37" i="29"/>
  <c r="H37" i="29"/>
  <c r="I37" i="29"/>
  <c r="F38" i="29"/>
  <c r="G33" i="29"/>
  <c r="G31" i="29"/>
  <c r="AV38" i="25"/>
  <c r="AW38" i="25"/>
  <c r="AW23" i="25" s="1"/>
  <c r="AW21" i="25" s="1"/>
  <c r="AX38" i="25"/>
  <c r="AY38" i="25"/>
  <c r="AY23" i="25" s="1"/>
  <c r="AY21" i="25" s="1"/>
  <c r="AZ38" i="25"/>
  <c r="BA38" i="25"/>
  <c r="BA23" i="25" s="1"/>
  <c r="BA21" i="25" s="1"/>
  <c r="BB38" i="25"/>
  <c r="BC38" i="25"/>
  <c r="BC23" i="25" s="1"/>
  <c r="BC21" i="25" s="1"/>
  <c r="BD38" i="25"/>
  <c r="BE38" i="25"/>
  <c r="BE23" i="25" s="1"/>
  <c r="BE21" i="25" s="1"/>
  <c r="BF38" i="25"/>
  <c r="BG38" i="25"/>
  <c r="BG23" i="25" s="1"/>
  <c r="BG21" i="25" s="1"/>
  <c r="BH38" i="25"/>
  <c r="BI38" i="25"/>
  <c r="BI23" i="25" s="1"/>
  <c r="BI21" i="25" s="1"/>
  <c r="BJ38" i="25"/>
  <c r="BK38" i="25"/>
  <c r="BK23" i="25" s="1"/>
  <c r="BK21" i="25" s="1"/>
  <c r="BL38" i="25"/>
  <c r="BM38" i="25"/>
  <c r="BM23" i="25" s="1"/>
  <c r="BM21" i="25" s="1"/>
  <c r="BN38" i="25"/>
  <c r="BO38" i="25"/>
  <c r="BO23" i="25" s="1"/>
  <c r="BO21" i="25" s="1"/>
  <c r="BP38" i="25"/>
  <c r="BQ38" i="25"/>
  <c r="BQ23" i="25" s="1"/>
  <c r="BQ21" i="25" s="1"/>
  <c r="BR38" i="25"/>
  <c r="BS38" i="25"/>
  <c r="BS23" i="25" s="1"/>
  <c r="BS21" i="25" s="1"/>
  <c r="BT38" i="25"/>
  <c r="BU38" i="25"/>
  <c r="BU23" i="25" s="1"/>
  <c r="BU21" i="25" s="1"/>
  <c r="BV38" i="25"/>
  <c r="BW38" i="25"/>
  <c r="BW23" i="25" s="1"/>
  <c r="BW21" i="25" s="1"/>
  <c r="BX38" i="25"/>
  <c r="BY38" i="25"/>
  <c r="BY23" i="25" s="1"/>
  <c r="BY21" i="25" s="1"/>
  <c r="BZ38" i="25"/>
  <c r="CA38" i="25"/>
  <c r="CA23" i="25" s="1"/>
  <c r="CA21" i="25" s="1"/>
  <c r="CB38" i="25"/>
  <c r="CC38" i="25"/>
  <c r="CC23" i="25" s="1"/>
  <c r="CC35" i="25"/>
  <c r="CC36" i="25"/>
  <c r="CC33" i="25"/>
  <c r="CC31" i="25"/>
  <c r="AU21" i="25"/>
  <c r="AU22" i="25"/>
  <c r="AV22" i="25"/>
  <c r="AW22" i="25"/>
  <c r="AX22" i="25"/>
  <c r="AY22" i="25"/>
  <c r="AZ22" i="25"/>
  <c r="BA22" i="25"/>
  <c r="BB22" i="25"/>
  <c r="BC22" i="25"/>
  <c r="BD22" i="25"/>
  <c r="BE22" i="25"/>
  <c r="BF22" i="25"/>
  <c r="BG22" i="25"/>
  <c r="BH22" i="25"/>
  <c r="BI22" i="25"/>
  <c r="BJ22" i="25"/>
  <c r="BK22" i="25"/>
  <c r="BL22" i="25"/>
  <c r="BM22" i="25"/>
  <c r="BN22" i="25"/>
  <c r="BO22" i="25"/>
  <c r="BP22" i="25"/>
  <c r="BQ22" i="25"/>
  <c r="BR22" i="25"/>
  <c r="BS22" i="25"/>
  <c r="BT22" i="25"/>
  <c r="BU22" i="25"/>
  <c r="BV22" i="25"/>
  <c r="BW22" i="25"/>
  <c r="BX22" i="25"/>
  <c r="BY22" i="25"/>
  <c r="BZ22" i="25"/>
  <c r="CA22" i="25"/>
  <c r="CB22" i="25"/>
  <c r="AU23" i="25"/>
  <c r="AV23" i="25"/>
  <c r="AV21" i="25" s="1"/>
  <c r="AX23" i="25"/>
  <c r="AX21" i="25" s="1"/>
  <c r="AZ23" i="25"/>
  <c r="AZ21" i="25" s="1"/>
  <c r="BB23" i="25"/>
  <c r="BB21" i="25" s="1"/>
  <c r="BD23" i="25"/>
  <c r="BD21" i="25" s="1"/>
  <c r="BF23" i="25"/>
  <c r="BF21" i="25" s="1"/>
  <c r="BH23" i="25"/>
  <c r="BH21" i="25" s="1"/>
  <c r="BJ23" i="25"/>
  <c r="BJ21" i="25" s="1"/>
  <c r="BL23" i="25"/>
  <c r="BL21" i="25" s="1"/>
  <c r="BN23" i="25"/>
  <c r="BN21" i="25" s="1"/>
  <c r="BP23" i="25"/>
  <c r="BP21" i="25" s="1"/>
  <c r="BR23" i="25"/>
  <c r="BR21" i="25" s="1"/>
  <c r="BT23" i="25"/>
  <c r="BT21" i="25" s="1"/>
  <c r="BV23" i="25"/>
  <c r="BV21" i="25" s="1"/>
  <c r="BX23" i="25"/>
  <c r="BX21" i="25" s="1"/>
  <c r="BZ23" i="25"/>
  <c r="BZ21" i="25" s="1"/>
  <c r="CB23" i="25"/>
  <c r="CB21" i="25" s="1"/>
  <c r="AU24" i="25"/>
  <c r="AV24" i="25"/>
  <c r="AW24" i="25"/>
  <c r="AX24" i="25"/>
  <c r="AY24" i="25"/>
  <c r="AZ24" i="25"/>
  <c r="BA24" i="25"/>
  <c r="BB24" i="25"/>
  <c r="BC24" i="25"/>
  <c r="BD24" i="25"/>
  <c r="BE24" i="25"/>
  <c r="BF24" i="25"/>
  <c r="BG24" i="25"/>
  <c r="BH24" i="25"/>
  <c r="BI24" i="25"/>
  <c r="BJ24" i="25"/>
  <c r="BK24" i="25"/>
  <c r="BL24" i="25"/>
  <c r="BM24" i="25"/>
  <c r="BN24" i="25"/>
  <c r="BO24" i="25"/>
  <c r="BP24" i="25"/>
  <c r="BQ24" i="25"/>
  <c r="BR24" i="25"/>
  <c r="BS24" i="25"/>
  <c r="BT24" i="25"/>
  <c r="BU24" i="25"/>
  <c r="BV24" i="25"/>
  <c r="BW24" i="25"/>
  <c r="BX24" i="25"/>
  <c r="BY24" i="25"/>
  <c r="BZ24" i="25"/>
  <c r="CA24" i="25"/>
  <c r="CB24" i="25"/>
  <c r="AU25" i="25"/>
  <c r="AV25" i="25"/>
  <c r="AW25" i="25"/>
  <c r="AX25" i="25"/>
  <c r="AY25" i="25"/>
  <c r="AZ25" i="25"/>
  <c r="BA25" i="25"/>
  <c r="BB25" i="25"/>
  <c r="BC25" i="25"/>
  <c r="BD25" i="25"/>
  <c r="BE25" i="25"/>
  <c r="BF25" i="25"/>
  <c r="BG25" i="25"/>
  <c r="BH25" i="25"/>
  <c r="BI25" i="25"/>
  <c r="BJ25" i="25"/>
  <c r="BK25" i="25"/>
  <c r="BL25" i="25"/>
  <c r="BM25" i="25"/>
  <c r="BN25" i="25"/>
  <c r="BO25" i="25"/>
  <c r="BP25" i="25"/>
  <c r="BQ25" i="25"/>
  <c r="BR25" i="25"/>
  <c r="BS25" i="25"/>
  <c r="BT25" i="25"/>
  <c r="BU25" i="25"/>
  <c r="BV25" i="25"/>
  <c r="BW25" i="25"/>
  <c r="BX25" i="25"/>
  <c r="BY25" i="25"/>
  <c r="BZ25" i="25"/>
  <c r="CA25" i="25"/>
  <c r="CB25" i="25"/>
  <c r="AU26" i="25"/>
  <c r="AV26" i="25"/>
  <c r="AW26" i="25"/>
  <c r="AX26" i="25"/>
  <c r="AY26" i="25"/>
  <c r="AZ26" i="25"/>
  <c r="BA26" i="25"/>
  <c r="BB26" i="25"/>
  <c r="BC26" i="25"/>
  <c r="BD26" i="25"/>
  <c r="BE26" i="25"/>
  <c r="BF26" i="25"/>
  <c r="BG26" i="25"/>
  <c r="BH26" i="25"/>
  <c r="BI26" i="25"/>
  <c r="BJ26" i="25"/>
  <c r="BK26" i="25"/>
  <c r="BL26" i="25"/>
  <c r="BM26" i="25"/>
  <c r="BN26" i="25"/>
  <c r="BO26" i="25"/>
  <c r="BP26" i="25"/>
  <c r="BQ26" i="25"/>
  <c r="BR26" i="25"/>
  <c r="BS26" i="25"/>
  <c r="BT26" i="25"/>
  <c r="BU26" i="25"/>
  <c r="BV26" i="25"/>
  <c r="BW26" i="25"/>
  <c r="BX26" i="25"/>
  <c r="BY26" i="25"/>
  <c r="BZ26" i="25"/>
  <c r="CA26" i="25"/>
  <c r="CB26" i="25"/>
  <c r="AU27" i="25"/>
  <c r="AV27" i="25"/>
  <c r="AW27" i="25"/>
  <c r="AX27" i="25"/>
  <c r="AY27" i="25"/>
  <c r="AZ27" i="25"/>
  <c r="BA27" i="25"/>
  <c r="BB27" i="25"/>
  <c r="BC27" i="25"/>
  <c r="BD27" i="25"/>
  <c r="BE27" i="25"/>
  <c r="BF27" i="25"/>
  <c r="BG27" i="25"/>
  <c r="BH27" i="25"/>
  <c r="BI27" i="25"/>
  <c r="BJ27" i="25"/>
  <c r="BK27" i="25"/>
  <c r="BL27" i="25"/>
  <c r="BM27" i="25"/>
  <c r="BN27" i="25"/>
  <c r="BO27" i="25"/>
  <c r="BP27" i="25"/>
  <c r="BQ27" i="25"/>
  <c r="BR27" i="25"/>
  <c r="BS27" i="25"/>
  <c r="BT27" i="25"/>
  <c r="BU27" i="25"/>
  <c r="BV27" i="25"/>
  <c r="BW27" i="25"/>
  <c r="BX27" i="25"/>
  <c r="BY27" i="25"/>
  <c r="BZ27" i="25"/>
  <c r="CA27" i="25"/>
  <c r="CB27" i="25"/>
  <c r="CC27" i="25"/>
  <c r="CC26" i="25" s="1"/>
  <c r="AU28" i="25"/>
  <c r="AV28" i="25"/>
  <c r="AW28" i="25"/>
  <c r="AX28" i="25"/>
  <c r="AY28" i="25"/>
  <c r="AZ28" i="25"/>
  <c r="BA28" i="25"/>
  <c r="BB28" i="25"/>
  <c r="BC28" i="25"/>
  <c r="BD28" i="25"/>
  <c r="BE28" i="25"/>
  <c r="BF28" i="25"/>
  <c r="BG28" i="25"/>
  <c r="BH28" i="25"/>
  <c r="BI28" i="25"/>
  <c r="BJ28" i="25"/>
  <c r="BK28" i="25"/>
  <c r="BL28" i="25"/>
  <c r="BM28" i="25"/>
  <c r="BN28" i="25"/>
  <c r="BO28" i="25"/>
  <c r="BP28" i="25"/>
  <c r="BQ28" i="25"/>
  <c r="BR28" i="25"/>
  <c r="BS28" i="25"/>
  <c r="BT28" i="25"/>
  <c r="BU28" i="25"/>
  <c r="BV28" i="25"/>
  <c r="BW28" i="25"/>
  <c r="BX28" i="25"/>
  <c r="BY28" i="25"/>
  <c r="BZ28" i="25"/>
  <c r="CA28" i="25"/>
  <c r="CB28" i="25"/>
  <c r="CC28" i="25"/>
  <c r="AT22" i="25"/>
  <c r="AT31" i="25"/>
  <c r="AT27" i="25" s="1"/>
  <c r="AT26" i="25" s="1"/>
  <c r="AH21" i="25"/>
  <c r="AI21" i="25"/>
  <c r="AJ21" i="25"/>
  <c r="AK21" i="25"/>
  <c r="AL21" i="25"/>
  <c r="AM21" i="25"/>
  <c r="AN21" i="25"/>
  <c r="AO21" i="25"/>
  <c r="AP21" i="25"/>
  <c r="AQ21" i="25"/>
  <c r="AR21" i="25"/>
  <c r="AS21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N50" i="25"/>
  <c r="AO50" i="25"/>
  <c r="AP50" i="25"/>
  <c r="AQ50" i="25"/>
  <c r="AR50" i="25"/>
  <c r="AS50" i="25"/>
  <c r="AT50" i="25"/>
  <c r="AN38" i="25"/>
  <c r="AO38" i="25"/>
  <c r="AP38" i="25"/>
  <c r="AQ38" i="25"/>
  <c r="AR38" i="25"/>
  <c r="AS38" i="25"/>
  <c r="AT38" i="25"/>
  <c r="AT35" i="25"/>
  <c r="AT36" i="25"/>
  <c r="AT33" i="25"/>
  <c r="AH38" i="25"/>
  <c r="AI38" i="25"/>
  <c r="AJ38" i="25"/>
  <c r="AK38" i="25"/>
  <c r="AL38" i="25"/>
  <c r="AM38" i="25"/>
  <c r="AF36" i="25"/>
  <c r="AF35" i="25"/>
  <c r="K35" i="25"/>
  <c r="K36" i="25"/>
  <c r="K22" i="25"/>
  <c r="I22" i="14"/>
  <c r="I35" i="14"/>
  <c r="I36" i="14"/>
  <c r="K26" i="13"/>
  <c r="F50" i="25"/>
  <c r="G50" i="25"/>
  <c r="H50" i="25"/>
  <c r="I50" i="25"/>
  <c r="J50" i="25"/>
  <c r="K50" i="25"/>
  <c r="AL54" i="25"/>
  <c r="AL55" i="25"/>
  <c r="J54" i="25"/>
  <c r="J55" i="25"/>
  <c r="J53" i="25"/>
  <c r="G38" i="25"/>
  <c r="H38" i="25"/>
  <c r="I38" i="25"/>
  <c r="K38" i="25"/>
  <c r="J35" i="25"/>
  <c r="F36" i="25"/>
  <c r="J36" i="25"/>
  <c r="F37" i="25"/>
  <c r="J37" i="25"/>
  <c r="F38" i="14"/>
  <c r="G38" i="14"/>
  <c r="H38" i="14"/>
  <c r="I38" i="14"/>
  <c r="F50" i="14"/>
  <c r="G50" i="14"/>
  <c r="H50" i="14"/>
  <c r="I50" i="14"/>
  <c r="E50" i="14"/>
  <c r="E38" i="14"/>
  <c r="BZ54" i="13"/>
  <c r="BZ55" i="13"/>
  <c r="BZ57" i="13"/>
  <c r="BZ59" i="13"/>
  <c r="BZ35" i="13"/>
  <c r="BZ36" i="13"/>
  <c r="BZ37" i="13"/>
  <c r="BY60" i="13"/>
  <c r="BY44" i="13"/>
  <c r="BY45" i="13"/>
  <c r="BY46" i="13"/>
  <c r="BY47" i="13"/>
  <c r="BY48" i="13"/>
  <c r="BY49" i="13"/>
  <c r="BY50" i="13"/>
  <c r="BY51" i="13"/>
  <c r="BY52" i="13"/>
  <c r="BY53" i="13"/>
  <c r="BY54" i="13"/>
  <c r="BY55" i="13"/>
  <c r="BY56" i="13"/>
  <c r="BY57" i="13"/>
  <c r="BY58" i="13"/>
  <c r="BY59" i="13"/>
  <c r="BY38" i="13"/>
  <c r="BY39" i="13"/>
  <c r="BZ39" i="13" s="1"/>
  <c r="BY40" i="13"/>
  <c r="BY41" i="13"/>
  <c r="BY42" i="13"/>
  <c r="BY43" i="13"/>
  <c r="BY33" i="13"/>
  <c r="BY34" i="13"/>
  <c r="BY35" i="13"/>
  <c r="BY36" i="13"/>
  <c r="BY37" i="13"/>
  <c r="BY22" i="13"/>
  <c r="BY23" i="13"/>
  <c r="BY24" i="13"/>
  <c r="BY25" i="13"/>
  <c r="BY26" i="13"/>
  <c r="BY27" i="13"/>
  <c r="BY28" i="13"/>
  <c r="BY29" i="13"/>
  <c r="BY30" i="13"/>
  <c r="BY31" i="13"/>
  <c r="BY32" i="13"/>
  <c r="BY21" i="13"/>
  <c r="T20" i="12"/>
  <c r="BZ38" i="13"/>
  <c r="BQ26" i="13"/>
  <c r="BV50" i="13"/>
  <c r="BU50" i="13"/>
  <c r="BQ50" i="13"/>
  <c r="BQ59" i="13"/>
  <c r="BQ57" i="13"/>
  <c r="BJ55" i="13"/>
  <c r="BJ54" i="13"/>
  <c r="BQ46" i="13"/>
  <c r="BQ45" i="13"/>
  <c r="BJ39" i="13"/>
  <c r="BO35" i="13"/>
  <c r="BO36" i="13"/>
  <c r="BJ37" i="13"/>
  <c r="BQ34" i="13"/>
  <c r="BQ32" i="13"/>
  <c r="BQ30" i="13"/>
  <c r="BQ29" i="13"/>
  <c r="AH59" i="13"/>
  <c r="AO59" i="13"/>
  <c r="AO57" i="13"/>
  <c r="AO55" i="13"/>
  <c r="AO54" i="13"/>
  <c r="AO46" i="13"/>
  <c r="AO45" i="13"/>
  <c r="AO39" i="13"/>
  <c r="AT36" i="13"/>
  <c r="AT35" i="13"/>
  <c r="AO37" i="13"/>
  <c r="AT33" i="13"/>
  <c r="AO34" i="13"/>
  <c r="AO32" i="13"/>
  <c r="AO30" i="13"/>
  <c r="AO29" i="13"/>
  <c r="AA38" i="13"/>
  <c r="AA50" i="13"/>
  <c r="AA55" i="13"/>
  <c r="AA54" i="13"/>
  <c r="AA46" i="13"/>
  <c r="AA45" i="13"/>
  <c r="AA39" i="13"/>
  <c r="AA35" i="13"/>
  <c r="AA36" i="13"/>
  <c r="AA37" i="13"/>
  <c r="Z35" i="13"/>
  <c r="Z36" i="13"/>
  <c r="AF36" i="13"/>
  <c r="AF35" i="13"/>
  <c r="K35" i="13"/>
  <c r="K36" i="13"/>
  <c r="AF37" i="13"/>
  <c r="K33" i="13"/>
  <c r="AM34" i="13"/>
  <c r="AH34" i="13"/>
  <c r="AM31" i="13"/>
  <c r="AH32" i="13"/>
  <c r="AH30" i="13"/>
  <c r="AH29" i="13"/>
  <c r="F59" i="13"/>
  <c r="F57" i="13"/>
  <c r="F55" i="13"/>
  <c r="F54" i="13"/>
  <c r="F46" i="13"/>
  <c r="F39" i="13"/>
  <c r="F37" i="13"/>
  <c r="F34" i="13"/>
  <c r="F32" i="13"/>
  <c r="F30" i="13"/>
  <c r="F29" i="13"/>
  <c r="R51" i="12"/>
  <c r="U52" i="12"/>
  <c r="U53" i="12"/>
  <c r="U54" i="12"/>
  <c r="U55" i="12"/>
  <c r="U56" i="12"/>
  <c r="U57" i="12"/>
  <c r="U58" i="12"/>
  <c r="U59" i="12"/>
  <c r="U40" i="12"/>
  <c r="U41" i="12"/>
  <c r="U42" i="12"/>
  <c r="U43" i="12"/>
  <c r="U44" i="12"/>
  <c r="U45" i="12"/>
  <c r="U46" i="12"/>
  <c r="U47" i="12"/>
  <c r="U48" i="12"/>
  <c r="U49" i="12"/>
  <c r="U50" i="12"/>
  <c r="U39" i="12"/>
  <c r="U38" i="12"/>
  <c r="U34" i="12"/>
  <c r="U35" i="12"/>
  <c r="U36" i="12"/>
  <c r="R44" i="12"/>
  <c r="P49" i="12"/>
  <c r="P58" i="12"/>
  <c r="P56" i="12"/>
  <c r="N54" i="12"/>
  <c r="N53" i="12"/>
  <c r="P45" i="12"/>
  <c r="P44" i="12"/>
  <c r="N38" i="12"/>
  <c r="N36" i="12"/>
  <c r="P33" i="12"/>
  <c r="P31" i="12"/>
  <c r="P29" i="12"/>
  <c r="P28" i="12"/>
  <c r="H34" i="12"/>
  <c r="H35" i="12"/>
  <c r="H30" i="12"/>
  <c r="H32" i="12"/>
  <c r="E27" i="11"/>
  <c r="F27" i="11"/>
  <c r="G27" i="11"/>
  <c r="H27" i="11"/>
  <c r="I27" i="11"/>
  <c r="J27" i="11"/>
  <c r="K27" i="11"/>
  <c r="L27" i="11"/>
  <c r="M27" i="11"/>
  <c r="N27" i="11"/>
  <c r="E26" i="11"/>
  <c r="F26" i="11"/>
  <c r="G26" i="11"/>
  <c r="H26" i="11"/>
  <c r="I26" i="11"/>
  <c r="J26" i="11"/>
  <c r="K26" i="11"/>
  <c r="L26" i="11"/>
  <c r="M26" i="11"/>
  <c r="N26" i="11"/>
  <c r="D26" i="11"/>
  <c r="U31" i="3"/>
  <c r="U33" i="3"/>
  <c r="U35" i="3"/>
  <c r="U36" i="3"/>
  <c r="U38" i="3"/>
  <c r="U50" i="3"/>
  <c r="E37" i="29" l="1"/>
  <c r="CC22" i="25"/>
  <c r="AT21" i="25"/>
  <c r="AT25" i="25"/>
  <c r="K27" i="23"/>
  <c r="F24" i="23"/>
  <c r="G24" i="23"/>
  <c r="H24" i="23"/>
  <c r="I24" i="23"/>
  <c r="J24" i="23"/>
  <c r="K32" i="23"/>
  <c r="G20" i="22"/>
  <c r="H20" i="22"/>
  <c r="I20" i="22"/>
  <c r="J20" i="22"/>
  <c r="L20" i="22"/>
  <c r="M20" i="22"/>
  <c r="N20" i="22"/>
  <c r="O20" i="22"/>
  <c r="P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G22" i="22"/>
  <c r="H22" i="22"/>
  <c r="I22" i="22"/>
  <c r="J22" i="22"/>
  <c r="K22" i="22"/>
  <c r="L22" i="22"/>
  <c r="M22" i="22"/>
  <c r="N22" i="22"/>
  <c r="O22" i="22"/>
  <c r="P22" i="22"/>
  <c r="G23" i="22"/>
  <c r="H23" i="22"/>
  <c r="I23" i="22"/>
  <c r="J23" i="22"/>
  <c r="L23" i="22"/>
  <c r="M23" i="22"/>
  <c r="N23" i="22"/>
  <c r="O23" i="22"/>
  <c r="P23" i="22"/>
  <c r="Q23" i="22"/>
  <c r="R23" i="22"/>
  <c r="S23" i="22"/>
  <c r="T23" i="22"/>
  <c r="L25" i="22"/>
  <c r="M25" i="22"/>
  <c r="N25" i="22"/>
  <c r="O25" i="22"/>
  <c r="P25" i="22"/>
  <c r="Q25" i="22"/>
  <c r="R25" i="22"/>
  <c r="S25" i="22"/>
  <c r="T25" i="22"/>
  <c r="L26" i="22"/>
  <c r="M26" i="22"/>
  <c r="N26" i="22"/>
  <c r="O26" i="22"/>
  <c r="P26" i="22"/>
  <c r="Q26" i="22"/>
  <c r="R26" i="22"/>
  <c r="S26" i="22"/>
  <c r="T26" i="22"/>
  <c r="L27" i="22"/>
  <c r="M27" i="22"/>
  <c r="N27" i="22"/>
  <c r="O27" i="22"/>
  <c r="P27" i="22"/>
  <c r="Q27" i="22"/>
  <c r="R27" i="22"/>
  <c r="S27" i="22"/>
  <c r="T27" i="22"/>
  <c r="U27" i="22"/>
  <c r="G24" i="22"/>
  <c r="H24" i="22"/>
  <c r="I24" i="22"/>
  <c r="J24" i="22"/>
  <c r="F24" i="22"/>
  <c r="L49" i="22"/>
  <c r="M49" i="22"/>
  <c r="N49" i="22"/>
  <c r="O49" i="22"/>
  <c r="P49" i="22"/>
  <c r="Q49" i="22"/>
  <c r="R49" i="22"/>
  <c r="S49" i="22"/>
  <c r="T49" i="22"/>
  <c r="U49" i="22"/>
  <c r="U23" i="22" s="1"/>
  <c r="U34" i="22"/>
  <c r="U35" i="22"/>
  <c r="U32" i="22"/>
  <c r="U30" i="22"/>
  <c r="M51" i="22"/>
  <c r="O51" i="22"/>
  <c r="J34" i="22"/>
  <c r="J35" i="22"/>
  <c r="G49" i="22"/>
  <c r="H49" i="22"/>
  <c r="I49" i="22"/>
  <c r="J49" i="22"/>
  <c r="G37" i="22"/>
  <c r="H37" i="22"/>
  <c r="I37" i="22"/>
  <c r="J37" i="22"/>
  <c r="F37" i="22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G24" i="3"/>
  <c r="H24" i="3"/>
  <c r="I24" i="3"/>
  <c r="J24" i="3"/>
  <c r="K24" i="3"/>
  <c r="G25" i="3"/>
  <c r="H25" i="3"/>
  <c r="I25" i="3"/>
  <c r="J25" i="3"/>
  <c r="K25" i="3"/>
  <c r="G26" i="3"/>
  <c r="H26" i="3"/>
  <c r="I26" i="3"/>
  <c r="J26" i="3"/>
  <c r="K26" i="3"/>
  <c r="G27" i="3"/>
  <c r="H27" i="3"/>
  <c r="I27" i="3"/>
  <c r="J27" i="3"/>
  <c r="K27" i="3"/>
  <c r="F25" i="3"/>
  <c r="G50" i="3"/>
  <c r="H50" i="3"/>
  <c r="I50" i="3"/>
  <c r="J50" i="3"/>
  <c r="K50" i="3"/>
  <c r="F50" i="3"/>
  <c r="H38" i="3"/>
  <c r="I38" i="3"/>
  <c r="J38" i="3"/>
  <c r="K38" i="3"/>
  <c r="G38" i="3"/>
  <c r="F38" i="3"/>
  <c r="K35" i="3"/>
  <c r="K36" i="3"/>
  <c r="K33" i="3"/>
  <c r="U26" i="22" l="1"/>
  <c r="U25" i="22" s="1"/>
  <c r="U21" i="22" s="1"/>
  <c r="J63" i="2"/>
  <c r="J51" i="2"/>
  <c r="J52" i="2"/>
  <c r="J53" i="2"/>
  <c r="J54" i="2"/>
  <c r="J55" i="2"/>
  <c r="J56" i="2"/>
  <c r="J57" i="2"/>
  <c r="J58" i="2"/>
  <c r="J59" i="2"/>
  <c r="J60" i="2"/>
  <c r="J61" i="2"/>
  <c r="J62" i="2"/>
  <c r="J50" i="2"/>
  <c r="J39" i="2"/>
  <c r="J40" i="2"/>
  <c r="J41" i="2"/>
  <c r="J42" i="2"/>
  <c r="J43" i="2"/>
  <c r="J44" i="2"/>
  <c r="J45" i="2"/>
  <c r="J46" i="2"/>
  <c r="J47" i="2"/>
  <c r="J48" i="2"/>
  <c r="J38" i="2"/>
  <c r="J36" i="2"/>
  <c r="J33" i="2"/>
  <c r="J31" i="2"/>
  <c r="J29" i="2"/>
  <c r="J28" i="2"/>
  <c r="H63" i="2"/>
  <c r="H51" i="2"/>
  <c r="H52" i="2"/>
  <c r="H53" i="2"/>
  <c r="H54" i="2"/>
  <c r="H55" i="2"/>
  <c r="H56" i="2"/>
  <c r="H57" i="2"/>
  <c r="H58" i="2"/>
  <c r="H59" i="2"/>
  <c r="H60" i="2"/>
  <c r="H61" i="2"/>
  <c r="H62" i="2"/>
  <c r="H50" i="2"/>
  <c r="H39" i="2"/>
  <c r="H40" i="2"/>
  <c r="H41" i="2"/>
  <c r="H42" i="2"/>
  <c r="H43" i="2"/>
  <c r="H44" i="2"/>
  <c r="H45" i="2"/>
  <c r="H46" i="2"/>
  <c r="H47" i="2"/>
  <c r="H48" i="2"/>
  <c r="H38" i="2"/>
  <c r="H36" i="2"/>
  <c r="H33" i="2"/>
  <c r="H31" i="2"/>
  <c r="H29" i="2"/>
  <c r="H28" i="2"/>
  <c r="E63" i="2"/>
  <c r="E51" i="2"/>
  <c r="E52" i="2"/>
  <c r="E53" i="2"/>
  <c r="E54" i="2"/>
  <c r="E55" i="2"/>
  <c r="E56" i="2"/>
  <c r="E57" i="2"/>
  <c r="E58" i="2"/>
  <c r="E59" i="2"/>
  <c r="E60" i="2"/>
  <c r="E61" i="2"/>
  <c r="E62" i="2"/>
  <c r="E50" i="2"/>
  <c r="E39" i="2"/>
  <c r="E40" i="2"/>
  <c r="E41" i="2"/>
  <c r="E42" i="2"/>
  <c r="E43" i="2"/>
  <c r="E44" i="2"/>
  <c r="E45" i="2"/>
  <c r="E46" i="2"/>
  <c r="E47" i="2"/>
  <c r="E48" i="2"/>
  <c r="E38" i="2"/>
  <c r="E36" i="2"/>
  <c r="E33" i="2"/>
  <c r="E31" i="2"/>
  <c r="E28" i="2"/>
  <c r="E29" i="2"/>
  <c r="K29" i="1" l="1"/>
  <c r="Z29" i="1" s="1"/>
  <c r="T29" i="1" s="1"/>
  <c r="Y29" i="1"/>
  <c r="T28" i="1"/>
  <c r="S28" i="1"/>
  <c r="S29" i="1"/>
  <c r="P52" i="1"/>
  <c r="P53" i="1"/>
  <c r="P54" i="1"/>
  <c r="P55" i="1"/>
  <c r="P56" i="1"/>
  <c r="P57" i="1"/>
  <c r="P58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20" i="1"/>
  <c r="K59" i="1"/>
  <c r="H59" i="1"/>
  <c r="K51" i="1"/>
  <c r="K52" i="1"/>
  <c r="K53" i="1"/>
  <c r="K54" i="1"/>
  <c r="K55" i="1"/>
  <c r="K56" i="1"/>
  <c r="K57" i="1"/>
  <c r="K58" i="1"/>
  <c r="K50" i="1"/>
  <c r="H51" i="1"/>
  <c r="H52" i="1"/>
  <c r="H53" i="1"/>
  <c r="H54" i="1"/>
  <c r="H55" i="1"/>
  <c r="H56" i="1"/>
  <c r="H57" i="1"/>
  <c r="H58" i="1"/>
  <c r="H50" i="1"/>
  <c r="K39" i="1"/>
  <c r="K40" i="1"/>
  <c r="K41" i="1"/>
  <c r="K42" i="1"/>
  <c r="K43" i="1"/>
  <c r="K44" i="1"/>
  <c r="K45" i="1"/>
  <c r="K46" i="1"/>
  <c r="K47" i="1"/>
  <c r="K48" i="1"/>
  <c r="K38" i="1"/>
  <c r="H39" i="1"/>
  <c r="H40" i="1"/>
  <c r="H41" i="1"/>
  <c r="H42" i="1"/>
  <c r="H43" i="1"/>
  <c r="H44" i="1"/>
  <c r="H45" i="1"/>
  <c r="H46" i="1"/>
  <c r="H47" i="1"/>
  <c r="H48" i="1"/>
  <c r="H38" i="1"/>
  <c r="K36" i="1"/>
  <c r="H36" i="1"/>
  <c r="K33" i="1"/>
  <c r="H33" i="1"/>
  <c r="K31" i="1"/>
  <c r="H31" i="1"/>
  <c r="H29" i="1"/>
  <c r="K28" i="1"/>
  <c r="H28" i="1"/>
  <c r="G59" i="1"/>
  <c r="G51" i="1"/>
  <c r="G52" i="1"/>
  <c r="G53" i="1"/>
  <c r="G54" i="1"/>
  <c r="G55" i="1"/>
  <c r="G56" i="1"/>
  <c r="G57" i="1"/>
  <c r="G58" i="1"/>
  <c r="G50" i="1"/>
  <c r="G39" i="1"/>
  <c r="G40" i="1"/>
  <c r="G41" i="1"/>
  <c r="G42" i="1"/>
  <c r="G43" i="1"/>
  <c r="G44" i="1"/>
  <c r="G45" i="1"/>
  <c r="G46" i="1"/>
  <c r="G47" i="1"/>
  <c r="G48" i="1"/>
  <c r="G38" i="1"/>
  <c r="G36" i="1"/>
  <c r="G33" i="1"/>
  <c r="G31" i="1"/>
  <c r="G29" i="1"/>
  <c r="G28" i="1"/>
  <c r="E49" i="1"/>
  <c r="E37" i="1"/>
  <c r="BU52" i="25" l="1"/>
  <c r="BQ52" i="25"/>
  <c r="AS52" i="25"/>
  <c r="AO52" i="25"/>
  <c r="BU52" i="13"/>
  <c r="BS52" i="13"/>
  <c r="R51" i="23"/>
  <c r="N51" i="23"/>
  <c r="AV31" i="29" l="1"/>
  <c r="AG31" i="29"/>
  <c r="V31" i="29"/>
  <c r="AB45" i="14"/>
  <c r="Z45" i="14"/>
  <c r="N57" i="11"/>
  <c r="O37" i="2" l="1"/>
  <c r="M37" i="2"/>
  <c r="F49" i="2"/>
  <c r="G49" i="2"/>
  <c r="H49" i="2"/>
  <c r="I49" i="2"/>
  <c r="J49" i="2"/>
  <c r="K49" i="2"/>
  <c r="L49" i="2"/>
  <c r="M49" i="2"/>
  <c r="O49" i="2"/>
  <c r="E49" i="2"/>
  <c r="L49" i="1" l="1"/>
  <c r="N49" i="1"/>
  <c r="O49" i="1"/>
  <c r="Q49" i="1"/>
  <c r="K37" i="1"/>
  <c r="K22" i="1" s="1"/>
  <c r="I20" i="1"/>
  <c r="J20" i="1"/>
  <c r="I21" i="1"/>
  <c r="J21" i="1"/>
  <c r="I22" i="1"/>
  <c r="J22" i="1"/>
  <c r="I23" i="1"/>
  <c r="J23" i="1"/>
  <c r="L23" i="1"/>
  <c r="N23" i="1"/>
  <c r="O23" i="1"/>
  <c r="Q23" i="1"/>
  <c r="I24" i="1"/>
  <c r="J24" i="1"/>
  <c r="I25" i="1"/>
  <c r="J25" i="1"/>
  <c r="I26" i="1"/>
  <c r="J26" i="1"/>
  <c r="J58" i="1" l="1"/>
  <c r="BZ45" i="13" l="1"/>
  <c r="BI21" i="13"/>
  <c r="BK21" i="13"/>
  <c r="BL21" i="13"/>
  <c r="BN21" i="13"/>
  <c r="BD22" i="13"/>
  <c r="BE22" i="13"/>
  <c r="BF22" i="13"/>
  <c r="BG22" i="13"/>
  <c r="BI22" i="13"/>
  <c r="BK22" i="13"/>
  <c r="BL22" i="13"/>
  <c r="BM22" i="13"/>
  <c r="BN22" i="13"/>
  <c r="BP22" i="13"/>
  <c r="BR22" i="13"/>
  <c r="BS22" i="13"/>
  <c r="BT22" i="13"/>
  <c r="BU22" i="13"/>
  <c r="BH23" i="13"/>
  <c r="BI23" i="13"/>
  <c r="BK23" i="13"/>
  <c r="BL23" i="13"/>
  <c r="BN23" i="13"/>
  <c r="BO23" i="13"/>
  <c r="BP23" i="13"/>
  <c r="BD24" i="13"/>
  <c r="BE24" i="13"/>
  <c r="BF24" i="13"/>
  <c r="BG24" i="13"/>
  <c r="BI24" i="13"/>
  <c r="BK24" i="13"/>
  <c r="BL24" i="13"/>
  <c r="BM24" i="13"/>
  <c r="BN24" i="13"/>
  <c r="BI25" i="13"/>
  <c r="BK25" i="13"/>
  <c r="BL25" i="13"/>
  <c r="BN25" i="13"/>
  <c r="BD26" i="13"/>
  <c r="BE26" i="13"/>
  <c r="BF26" i="13"/>
  <c r="BG26" i="13"/>
  <c r="BI26" i="13"/>
  <c r="BK26" i="13"/>
  <c r="BL26" i="13"/>
  <c r="BM26" i="13"/>
  <c r="BN26" i="13"/>
  <c r="BP26" i="13"/>
  <c r="BR26" i="13"/>
  <c r="BS26" i="13"/>
  <c r="BT26" i="13"/>
  <c r="BU26" i="13"/>
  <c r="BD27" i="13"/>
  <c r="BE27" i="13"/>
  <c r="BF27" i="13"/>
  <c r="BG27" i="13"/>
  <c r="BI27" i="13"/>
  <c r="BK27" i="13"/>
  <c r="BL27" i="13"/>
  <c r="BM27" i="13"/>
  <c r="BN27" i="13"/>
  <c r="BP27" i="13"/>
  <c r="BR27" i="13"/>
  <c r="BS27" i="13"/>
  <c r="BT27" i="13"/>
  <c r="BU27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R28" i="13"/>
  <c r="BS28" i="13"/>
  <c r="BT28" i="13"/>
  <c r="BU28" i="13"/>
  <c r="BV28" i="13"/>
  <c r="BD31" i="13"/>
  <c r="BE31" i="13"/>
  <c r="BF31" i="13"/>
  <c r="BG31" i="13"/>
  <c r="BH31" i="13"/>
  <c r="BH27" i="13" s="1"/>
  <c r="BH26" i="13" s="1"/>
  <c r="BI31" i="13"/>
  <c r="BJ31" i="13"/>
  <c r="BJ27" i="13" s="1"/>
  <c r="BK31" i="13"/>
  <c r="BL31" i="13"/>
  <c r="BM31" i="13"/>
  <c r="BN31" i="13"/>
  <c r="BO31" i="13"/>
  <c r="BO27" i="13" s="1"/>
  <c r="BO26" i="13" s="1"/>
  <c r="BP31" i="13"/>
  <c r="BQ31" i="13"/>
  <c r="BR31" i="13"/>
  <c r="BS31" i="13"/>
  <c r="BT31" i="13"/>
  <c r="BU31" i="13"/>
  <c r="BV31" i="13"/>
  <c r="AQ45" i="13"/>
  <c r="AU21" i="13"/>
  <c r="AV21" i="13"/>
  <c r="AW21" i="13"/>
  <c r="AX21" i="13"/>
  <c r="AY21" i="13"/>
  <c r="AZ21" i="13"/>
  <c r="BA21" i="13"/>
  <c r="BB21" i="13"/>
  <c r="AP22" i="13"/>
  <c r="AQ22" i="13"/>
  <c r="AR22" i="13"/>
  <c r="AS22" i="13"/>
  <c r="AU22" i="13"/>
  <c r="AV22" i="13"/>
  <c r="AW22" i="13"/>
  <c r="AX22" i="13"/>
  <c r="AY22" i="13"/>
  <c r="AZ22" i="13"/>
  <c r="BA22" i="13"/>
  <c r="BB22" i="13"/>
  <c r="AU23" i="13"/>
  <c r="AV23" i="13"/>
  <c r="AW23" i="13"/>
  <c r="AX23" i="13"/>
  <c r="AY23" i="13"/>
  <c r="AZ23" i="13"/>
  <c r="BA23" i="13"/>
  <c r="BB23" i="13"/>
  <c r="AU24" i="13"/>
  <c r="AV24" i="13"/>
  <c r="AW24" i="13"/>
  <c r="AX24" i="13"/>
  <c r="AY24" i="13"/>
  <c r="AZ24" i="13"/>
  <c r="BA24" i="13"/>
  <c r="BB24" i="13"/>
  <c r="AU25" i="13"/>
  <c r="AV25" i="13"/>
  <c r="AW25" i="13"/>
  <c r="AX25" i="13"/>
  <c r="AY25" i="13"/>
  <c r="AZ25" i="13"/>
  <c r="BA25" i="13"/>
  <c r="BB25" i="13"/>
  <c r="AP26" i="13"/>
  <c r="AQ26" i="13"/>
  <c r="AR26" i="13"/>
  <c r="AS26" i="13"/>
  <c r="AU26" i="13"/>
  <c r="AV26" i="13"/>
  <c r="AW26" i="13"/>
  <c r="AX26" i="13"/>
  <c r="AY26" i="13"/>
  <c r="AZ26" i="13"/>
  <c r="BA26" i="13"/>
  <c r="BB26" i="13"/>
  <c r="AP27" i="13"/>
  <c r="AQ27" i="13"/>
  <c r="AR27" i="13"/>
  <c r="AS27" i="13"/>
  <c r="AT27" i="13"/>
  <c r="AT26" i="13" s="1"/>
  <c r="AU27" i="13"/>
  <c r="AV27" i="13"/>
  <c r="AW27" i="13"/>
  <c r="AX27" i="13"/>
  <c r="AY27" i="13"/>
  <c r="AZ27" i="13"/>
  <c r="BA27" i="13"/>
  <c r="BB27" i="13"/>
  <c r="BC27" i="13"/>
  <c r="BC26" i="13" s="1"/>
  <c r="BC22" i="13" s="1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AU31" i="13"/>
  <c r="AV31" i="13"/>
  <c r="AW31" i="13"/>
  <c r="AX31" i="13"/>
  <c r="AY31" i="13"/>
  <c r="AZ31" i="13"/>
  <c r="BA31" i="13"/>
  <c r="BB31" i="13"/>
  <c r="BC31" i="13"/>
  <c r="AT31" i="13"/>
  <c r="G22" i="13"/>
  <c r="H22" i="13"/>
  <c r="I22" i="13"/>
  <c r="J22" i="13"/>
  <c r="L22" i="13"/>
  <c r="L21" i="13" s="1"/>
  <c r="M22" i="13"/>
  <c r="N22" i="13"/>
  <c r="N21" i="13" s="1"/>
  <c r="O22" i="13"/>
  <c r="P22" i="13"/>
  <c r="P21" i="13" s="1"/>
  <c r="Q22" i="13"/>
  <c r="R22" i="13"/>
  <c r="R21" i="13" s="1"/>
  <c r="AG22" i="13"/>
  <c r="AI22" i="13"/>
  <c r="AJ22" i="13"/>
  <c r="AK22" i="13"/>
  <c r="AL22" i="13"/>
  <c r="L23" i="13"/>
  <c r="M23" i="13"/>
  <c r="M21" i="13" s="1"/>
  <c r="N23" i="13"/>
  <c r="O23" i="13"/>
  <c r="O21" i="13" s="1"/>
  <c r="P23" i="13"/>
  <c r="Q23" i="13"/>
  <c r="Q21" i="13" s="1"/>
  <c r="R23" i="13"/>
  <c r="AG23" i="13"/>
  <c r="AG21" i="13" s="1"/>
  <c r="AM23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B24" i="13"/>
  <c r="AC24" i="13"/>
  <c r="AD24" i="13"/>
  <c r="AE24" i="13"/>
  <c r="AG24" i="13"/>
  <c r="AI24" i="13"/>
  <c r="AJ24" i="13"/>
  <c r="AK24" i="13"/>
  <c r="AL24" i="13"/>
  <c r="L25" i="13"/>
  <c r="M25" i="13"/>
  <c r="N25" i="13"/>
  <c r="O25" i="13"/>
  <c r="P25" i="13"/>
  <c r="Q25" i="13"/>
  <c r="R25" i="13"/>
  <c r="AG25" i="13"/>
  <c r="G26" i="13"/>
  <c r="H26" i="13"/>
  <c r="I26" i="13"/>
  <c r="J26" i="13"/>
  <c r="L26" i="13"/>
  <c r="M26" i="13"/>
  <c r="N26" i="13"/>
  <c r="O26" i="13"/>
  <c r="P26" i="13"/>
  <c r="Q26" i="13"/>
  <c r="R26" i="13"/>
  <c r="AG26" i="13"/>
  <c r="AI26" i="13"/>
  <c r="AJ26" i="13"/>
  <c r="AK26" i="13"/>
  <c r="AL26" i="13"/>
  <c r="G27" i="13"/>
  <c r="H27" i="13"/>
  <c r="I27" i="13"/>
  <c r="J27" i="13"/>
  <c r="K27" i="13"/>
  <c r="K22" i="13" s="1"/>
  <c r="L27" i="13"/>
  <c r="M27" i="13"/>
  <c r="N27" i="13"/>
  <c r="O27" i="13"/>
  <c r="P27" i="13"/>
  <c r="Q27" i="13"/>
  <c r="R27" i="13"/>
  <c r="AG27" i="13"/>
  <c r="AI27" i="13"/>
  <c r="AJ27" i="13"/>
  <c r="AK27" i="13"/>
  <c r="AL27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S27" i="13" s="1"/>
  <c r="S26" i="13" s="1"/>
  <c r="S22" i="13" s="1"/>
  <c r="T31" i="13"/>
  <c r="T27" i="13" s="1"/>
  <c r="T26" i="13" s="1"/>
  <c r="T22" i="13" s="1"/>
  <c r="U31" i="13"/>
  <c r="U27" i="13" s="1"/>
  <c r="U26" i="13" s="1"/>
  <c r="U22" i="13" s="1"/>
  <c r="V31" i="13"/>
  <c r="V27" i="13" s="1"/>
  <c r="V26" i="13" s="1"/>
  <c r="V22" i="13" s="1"/>
  <c r="W31" i="13"/>
  <c r="W27" i="13" s="1"/>
  <c r="W26" i="13" s="1"/>
  <c r="W22" i="13" s="1"/>
  <c r="X31" i="13"/>
  <c r="X27" i="13" s="1"/>
  <c r="X26" i="13" s="1"/>
  <c r="X22" i="13" s="1"/>
  <c r="Y31" i="13"/>
  <c r="Y27" i="13" s="1"/>
  <c r="Y26" i="13" s="1"/>
  <c r="Y22" i="13" s="1"/>
  <c r="Z31" i="13"/>
  <c r="Z27" i="13" s="1"/>
  <c r="Z26" i="13" s="1"/>
  <c r="AA31" i="13"/>
  <c r="AA27" i="13" s="1"/>
  <c r="AA26" i="13" s="1"/>
  <c r="AB31" i="13"/>
  <c r="AB27" i="13" s="1"/>
  <c r="AB26" i="13" s="1"/>
  <c r="AC31" i="13"/>
  <c r="AC27" i="13" s="1"/>
  <c r="AC26" i="13" s="1"/>
  <c r="AD31" i="13"/>
  <c r="AD27" i="13" s="1"/>
  <c r="AD26" i="13" s="1"/>
  <c r="AE31" i="13"/>
  <c r="AE27" i="13" s="1"/>
  <c r="AE26" i="13" s="1"/>
  <c r="AF31" i="13"/>
  <c r="AF27" i="13" s="1"/>
  <c r="AF26" i="13" s="1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E26" i="1"/>
  <c r="E27" i="1"/>
  <c r="R31" i="12"/>
  <c r="T31" i="12" s="1"/>
  <c r="N45" i="11"/>
  <c r="AT22" i="13" l="1"/>
  <c r="BO22" i="13"/>
  <c r="BH22" i="13"/>
  <c r="AF22" i="13"/>
  <c r="AD22" i="13"/>
  <c r="AB22" i="13"/>
  <c r="Z22" i="13"/>
  <c r="AE22" i="13"/>
  <c r="AC22" i="13"/>
  <c r="AA22" i="13"/>
  <c r="F400" i="33"/>
  <c r="G400" i="33" s="1"/>
  <c r="F23" i="32"/>
  <c r="G23" i="32" s="1"/>
  <c r="F349" i="32"/>
  <c r="E243" i="32" l="1"/>
  <c r="E242" i="32"/>
  <c r="E350" i="32"/>
  <c r="E406" i="32"/>
  <c r="E281" i="32"/>
  <c r="E222" i="32"/>
  <c r="E246" i="32" s="1"/>
  <c r="E211" i="32"/>
  <c r="E187" i="32"/>
  <c r="E202" i="32" s="1"/>
  <c r="E160" i="32"/>
  <c r="E153" i="32"/>
  <c r="E147" i="32"/>
  <c r="E139" i="32"/>
  <c r="E250" i="32" l="1"/>
  <c r="E145" i="32"/>
  <c r="E55" i="32" l="1"/>
  <c r="E53" i="32" s="1"/>
  <c r="E96" i="32"/>
  <c r="E108" i="32" l="1"/>
  <c r="E102" i="32"/>
  <c r="E77" i="32" l="1"/>
  <c r="E70" i="32"/>
  <c r="G375" i="33" l="1"/>
  <c r="G374" i="33"/>
  <c r="G349" i="32"/>
  <c r="F406" i="33"/>
  <c r="G406" i="33" s="1"/>
  <c r="F399" i="33"/>
  <c r="G399" i="33" s="1"/>
  <c r="F375" i="33"/>
  <c r="F376" i="33"/>
  <c r="G376" i="33" s="1"/>
  <c r="F374" i="33"/>
  <c r="F373" i="33"/>
  <c r="G373" i="33" s="1"/>
  <c r="F367" i="33"/>
  <c r="G367" i="33" s="1"/>
  <c r="F347" i="33"/>
  <c r="G347" i="33" s="1"/>
  <c r="F341" i="33"/>
  <c r="G341" i="33" s="1"/>
  <c r="F342" i="33"/>
  <c r="G342" i="33" s="1"/>
  <c r="F343" i="33"/>
  <c r="G343" i="33" s="1"/>
  <c r="F344" i="33"/>
  <c r="G344" i="33" s="1"/>
  <c r="F346" i="33"/>
  <c r="G346" i="33" s="1"/>
  <c r="F348" i="33"/>
  <c r="G348" i="33" s="1"/>
  <c r="F340" i="33"/>
  <c r="G340" i="33" s="1"/>
  <c r="F303" i="33"/>
  <c r="F301" i="33"/>
  <c r="F297" i="33"/>
  <c r="G297" i="33" s="1"/>
  <c r="F295" i="33"/>
  <c r="G295" i="33" s="1"/>
  <c r="F291" i="33"/>
  <c r="G291" i="33" s="1"/>
  <c r="F286" i="33"/>
  <c r="G286" i="33" s="1"/>
  <c r="F283" i="33"/>
  <c r="G283" i="33" s="1"/>
  <c r="F281" i="33"/>
  <c r="F269" i="33"/>
  <c r="F265" i="33"/>
  <c r="G265" i="33" s="1"/>
  <c r="F254" i="33"/>
  <c r="G254" i="33" s="1"/>
  <c r="F252" i="33"/>
  <c r="G252" i="33" s="1"/>
  <c r="F251" i="33"/>
  <c r="G251" i="33" s="1"/>
  <c r="F250" i="33"/>
  <c r="G250" i="33" s="1"/>
  <c r="F246" i="33"/>
  <c r="F243" i="33"/>
  <c r="G243" i="33" s="1"/>
  <c r="F242" i="33"/>
  <c r="G242" i="33" s="1"/>
  <c r="F223" i="33"/>
  <c r="F222" i="33"/>
  <c r="F211" i="33"/>
  <c r="G211" i="33" s="1"/>
  <c r="F212" i="33"/>
  <c r="F213" i="33"/>
  <c r="G213" i="33" s="1"/>
  <c r="F210" i="33"/>
  <c r="G210" i="33" s="1"/>
  <c r="F202" i="33"/>
  <c r="G202" i="33" s="1"/>
  <c r="F195" i="33"/>
  <c r="G195" i="33" s="1"/>
  <c r="F196" i="33"/>
  <c r="G196" i="33" s="1"/>
  <c r="F197" i="33"/>
  <c r="G197" i="33" s="1"/>
  <c r="F198" i="33"/>
  <c r="G198" i="33" s="1"/>
  <c r="F199" i="33"/>
  <c r="G199" i="33" s="1"/>
  <c r="F200" i="33"/>
  <c r="G200" i="33" s="1"/>
  <c r="F194" i="33"/>
  <c r="G194" i="33" s="1"/>
  <c r="F191" i="33"/>
  <c r="G191" i="33" s="1"/>
  <c r="F190" i="33"/>
  <c r="G190" i="33" s="1"/>
  <c r="F187" i="33"/>
  <c r="G187" i="33" s="1"/>
  <c r="F185" i="33"/>
  <c r="G185" i="33" s="1"/>
  <c r="F184" i="33"/>
  <c r="G184" i="33" s="1"/>
  <c r="F175" i="33"/>
  <c r="G175" i="33" s="1"/>
  <c r="F173" i="33"/>
  <c r="G173" i="33" s="1"/>
  <c r="F167" i="33"/>
  <c r="G167" i="33" s="1"/>
  <c r="F350" i="33"/>
  <c r="G350" i="33" s="1"/>
  <c r="F349" i="33"/>
  <c r="G349" i="33" s="1"/>
  <c r="F340" i="32"/>
  <c r="G340" i="32" s="1"/>
  <c r="F406" i="32"/>
  <c r="G406" i="32" s="1"/>
  <c r="F400" i="32"/>
  <c r="G400" i="32" s="1"/>
  <c r="F399" i="32"/>
  <c r="G399" i="32" s="1"/>
  <c r="F374" i="32"/>
  <c r="G374" i="32" s="1"/>
  <c r="F375" i="32"/>
  <c r="G375" i="32" s="1"/>
  <c r="F376" i="32"/>
  <c r="G376" i="32" s="1"/>
  <c r="F373" i="32"/>
  <c r="G373" i="32" s="1"/>
  <c r="F367" i="32"/>
  <c r="G367" i="32" s="1"/>
  <c r="F347" i="32"/>
  <c r="G347" i="32" s="1"/>
  <c r="F348" i="32"/>
  <c r="G348" i="32" s="1"/>
  <c r="F350" i="32"/>
  <c r="G350" i="32" s="1"/>
  <c r="F341" i="32"/>
  <c r="G341" i="32" s="1"/>
  <c r="F342" i="32"/>
  <c r="G342" i="32" s="1"/>
  <c r="F343" i="32"/>
  <c r="G343" i="32" s="1"/>
  <c r="F344" i="32"/>
  <c r="G344" i="32" s="1"/>
  <c r="F303" i="32"/>
  <c r="F301" i="32"/>
  <c r="F297" i="32"/>
  <c r="G297" i="32" s="1"/>
  <c r="F295" i="32"/>
  <c r="G295" i="32" s="1"/>
  <c r="F291" i="32"/>
  <c r="G291" i="32" s="1"/>
  <c r="F286" i="32"/>
  <c r="G286" i="32" s="1"/>
  <c r="F283" i="32"/>
  <c r="G283" i="32" s="1"/>
  <c r="F281" i="32"/>
  <c r="F269" i="32"/>
  <c r="F265" i="32"/>
  <c r="G265" i="32" s="1"/>
  <c r="F254" i="32"/>
  <c r="G254" i="32" s="1"/>
  <c r="F251" i="32"/>
  <c r="G251" i="32" s="1"/>
  <c r="F252" i="32"/>
  <c r="G252" i="32" s="1"/>
  <c r="F250" i="32"/>
  <c r="G250" i="32" s="1"/>
  <c r="F246" i="32"/>
  <c r="F243" i="32"/>
  <c r="G243" i="32" s="1"/>
  <c r="F242" i="32"/>
  <c r="G242" i="32" s="1"/>
  <c r="F223" i="32"/>
  <c r="F222" i="32"/>
  <c r="F211" i="32"/>
  <c r="G211" i="32" s="1"/>
  <c r="F212" i="32"/>
  <c r="F213" i="32"/>
  <c r="G213" i="32" s="1"/>
  <c r="F214" i="32"/>
  <c r="F215" i="32"/>
  <c r="F210" i="32"/>
  <c r="G210" i="32" s="1"/>
  <c r="F195" i="32"/>
  <c r="G195" i="32" s="1"/>
  <c r="F196" i="32"/>
  <c r="G196" i="32" s="1"/>
  <c r="F197" i="32"/>
  <c r="G197" i="32" s="1"/>
  <c r="F198" i="32"/>
  <c r="G198" i="32" s="1"/>
  <c r="F199" i="32"/>
  <c r="G199" i="32" s="1"/>
  <c r="F200" i="32"/>
  <c r="G200" i="32" s="1"/>
  <c r="F201" i="32"/>
  <c r="F202" i="32"/>
  <c r="G202" i="32" s="1"/>
  <c r="F194" i="32"/>
  <c r="G194" i="32" s="1"/>
  <c r="F191" i="32"/>
  <c r="G191" i="32" s="1"/>
  <c r="F190" i="32"/>
  <c r="G190" i="32" s="1"/>
  <c r="F187" i="32"/>
  <c r="G187" i="32" s="1"/>
  <c r="F185" i="32"/>
  <c r="G185" i="32" s="1"/>
  <c r="F184" i="32"/>
  <c r="G184" i="32" s="1"/>
  <c r="F175" i="32"/>
  <c r="G175" i="32" s="1"/>
  <c r="F173" i="32"/>
  <c r="G173" i="32" s="1"/>
  <c r="F167" i="32"/>
  <c r="G167" i="32" s="1"/>
  <c r="F160" i="32"/>
  <c r="G160" i="32" s="1"/>
  <c r="F154" i="32"/>
  <c r="G154" i="32" s="1"/>
  <c r="F155" i="32"/>
  <c r="G155" i="32" s="1"/>
  <c r="F153" i="32"/>
  <c r="G153" i="32" s="1"/>
  <c r="F147" i="32"/>
  <c r="G147" i="32" s="1"/>
  <c r="F145" i="32"/>
  <c r="G145" i="32" s="1"/>
  <c r="F139" i="32"/>
  <c r="G139" i="32" s="1"/>
  <c r="F138" i="32"/>
  <c r="G138" i="32" s="1"/>
  <c r="F132" i="32"/>
  <c r="G132" i="32" s="1"/>
  <c r="F130" i="32"/>
  <c r="G130" i="32" s="1"/>
  <c r="F124" i="32"/>
  <c r="G124" i="32" s="1"/>
  <c r="F123" i="32"/>
  <c r="G123" i="32" s="1"/>
  <c r="F117" i="32"/>
  <c r="G117" i="32" s="1"/>
  <c r="F115" i="32"/>
  <c r="G115" i="32" s="1"/>
  <c r="F109" i="32"/>
  <c r="G109" i="32" s="1"/>
  <c r="F108" i="32"/>
  <c r="F104" i="32"/>
  <c r="G104" i="32" s="1"/>
  <c r="F103" i="32"/>
  <c r="G103" i="32" s="1"/>
  <c r="F102" i="32"/>
  <c r="F99" i="32"/>
  <c r="F97" i="32"/>
  <c r="F96" i="32"/>
  <c r="G96" i="32" s="1"/>
  <c r="F95" i="32"/>
  <c r="G95" i="32" s="1"/>
  <c r="F89" i="32"/>
  <c r="G89" i="32" s="1"/>
  <c r="F87" i="32"/>
  <c r="G87" i="32" s="1"/>
  <c r="F81" i="32"/>
  <c r="G81" i="32" s="1"/>
  <c r="F80" i="32"/>
  <c r="G80" i="32" s="1"/>
  <c r="F77" i="32"/>
  <c r="G77" i="32" s="1"/>
  <c r="F69" i="32"/>
  <c r="G69" i="32" s="1"/>
  <c r="F70" i="32"/>
  <c r="G70" i="32" s="1"/>
  <c r="F71" i="32"/>
  <c r="G71" i="32" s="1"/>
  <c r="F72" i="32"/>
  <c r="G72" i="32" s="1"/>
  <c r="F73" i="32"/>
  <c r="G73" i="32" s="1"/>
  <c r="F74" i="32"/>
  <c r="G74" i="32" s="1"/>
  <c r="F75" i="32"/>
  <c r="G75" i="32" s="1"/>
  <c r="F68" i="32"/>
  <c r="G68" i="32" s="1"/>
  <c r="F67" i="32"/>
  <c r="G67" i="32" s="1"/>
  <c r="F63" i="32"/>
  <c r="G63" i="32" s="1"/>
  <c r="F62" i="32"/>
  <c r="G62" i="32" s="1"/>
  <c r="F61" i="32"/>
  <c r="G61" i="32" s="1"/>
  <c r="F60" i="32"/>
  <c r="G60" i="32" s="1"/>
  <c r="F57" i="32"/>
  <c r="G57" i="32" s="1"/>
  <c r="F56" i="32"/>
  <c r="G56" i="32" s="1"/>
  <c r="F55" i="32"/>
  <c r="G55" i="32" s="1"/>
  <c r="F53" i="32"/>
  <c r="G53" i="32" s="1"/>
  <c r="F52" i="32"/>
  <c r="G52" i="32" s="1"/>
  <c r="F46" i="32"/>
  <c r="G46" i="32" s="1"/>
  <c r="F44" i="32"/>
  <c r="G44" i="32" s="1"/>
  <c r="F38" i="32"/>
  <c r="G38" i="32" s="1"/>
  <c r="F37" i="32"/>
  <c r="G37" i="32" s="1"/>
  <c r="F31" i="32"/>
  <c r="G31" i="32" s="1"/>
  <c r="F29" i="32"/>
  <c r="G29" i="32" s="1"/>
  <c r="E346" i="32" l="1"/>
  <c r="F346" i="32" s="1"/>
  <c r="G346" i="32" s="1"/>
  <c r="AD49" i="29" l="1"/>
  <c r="AD37" i="29"/>
  <c r="AD35" i="29"/>
  <c r="AD34" i="29" s="1"/>
  <c r="AD32" i="29"/>
  <c r="AD30" i="29"/>
  <c r="AD27" i="29"/>
  <c r="AD23" i="29"/>
  <c r="AD22" i="29"/>
  <c r="AY60" i="29"/>
  <c r="AC20" i="29"/>
  <c r="J59" i="25"/>
  <c r="G51" i="22"/>
  <c r="I44" i="22"/>
  <c r="G44" i="22"/>
  <c r="I39" i="22"/>
  <c r="J52" i="3"/>
  <c r="H52" i="3"/>
  <c r="J48" i="3"/>
  <c r="J45" i="3"/>
  <c r="H45" i="3"/>
  <c r="J40" i="3"/>
  <c r="H40" i="3"/>
  <c r="N21" i="3"/>
  <c r="O21" i="3"/>
  <c r="P21" i="3"/>
  <c r="Q21" i="3"/>
  <c r="R21" i="3"/>
  <c r="J37" i="2"/>
  <c r="J35" i="2"/>
  <c r="J34" i="2" s="1"/>
  <c r="J32" i="2"/>
  <c r="J30" i="2"/>
  <c r="J27" i="2"/>
  <c r="J26" i="2" s="1"/>
  <c r="J23" i="2"/>
  <c r="J22" i="2"/>
  <c r="H37" i="2"/>
  <c r="H35" i="2"/>
  <c r="H34" i="2" s="1"/>
  <c r="H32" i="2"/>
  <c r="H30" i="2"/>
  <c r="H27" i="2"/>
  <c r="H23" i="2"/>
  <c r="H22" i="2"/>
  <c r="E23" i="2"/>
  <c r="E37" i="2"/>
  <c r="E22" i="2" s="1"/>
  <c r="E35" i="2"/>
  <c r="E34" i="2"/>
  <c r="E32" i="2"/>
  <c r="E30" i="2"/>
  <c r="E27" i="2"/>
  <c r="E26" i="2" s="1"/>
  <c r="K49" i="1"/>
  <c r="K35" i="1"/>
  <c r="K34" i="1"/>
  <c r="K32" i="1"/>
  <c r="K30" i="1"/>
  <c r="K27" i="1"/>
  <c r="K26" i="1" s="1"/>
  <c r="H49" i="1"/>
  <c r="H23" i="1" s="1"/>
  <c r="H37" i="1"/>
  <c r="H22" i="1" s="1"/>
  <c r="H35" i="1"/>
  <c r="H34" i="1" s="1"/>
  <c r="H32" i="1"/>
  <c r="H30" i="1"/>
  <c r="H27" i="1"/>
  <c r="G49" i="1"/>
  <c r="G23" i="1" s="1"/>
  <c r="G37" i="1"/>
  <c r="G22" i="1" s="1"/>
  <c r="G35" i="1"/>
  <c r="G34" i="1"/>
  <c r="G32" i="1"/>
  <c r="G30" i="1"/>
  <c r="G27" i="1"/>
  <c r="AD26" i="29" l="1"/>
  <c r="AD25" i="29" s="1"/>
  <c r="AD21" i="29" s="1"/>
  <c r="AD20" i="29" s="1"/>
  <c r="J25" i="2"/>
  <c r="H26" i="2"/>
  <c r="E25" i="2"/>
  <c r="E21" i="2" s="1"/>
  <c r="E20" i="2" s="1"/>
  <c r="K25" i="1"/>
  <c r="K21" i="1" s="1"/>
  <c r="H26" i="1"/>
  <c r="H25" i="1" s="1"/>
  <c r="G26" i="1"/>
  <c r="G25" i="1" s="1"/>
  <c r="G21" i="1" s="1"/>
  <c r="G20" i="1" s="1"/>
  <c r="K23" i="1"/>
  <c r="K24" i="1"/>
  <c r="J21" i="2"/>
  <c r="J20" i="2" s="1"/>
  <c r="J24" i="2"/>
  <c r="H25" i="2"/>
  <c r="E24" i="2"/>
  <c r="AL60" i="25"/>
  <c r="AH60" i="25"/>
  <c r="AL57" i="25"/>
  <c r="AH57" i="25"/>
  <c r="AL56" i="25"/>
  <c r="AL53" i="25"/>
  <c r="AL52" i="25"/>
  <c r="AL51" i="25"/>
  <c r="AH51" i="25"/>
  <c r="AL49" i="25"/>
  <c r="AH49" i="25"/>
  <c r="AL48" i="25"/>
  <c r="AL47" i="25"/>
  <c r="AH47" i="25"/>
  <c r="AL46" i="25"/>
  <c r="AH46" i="25"/>
  <c r="AL45" i="25"/>
  <c r="AH45" i="25"/>
  <c r="AL40" i="25"/>
  <c r="AL39" i="25"/>
  <c r="AH39" i="25"/>
  <c r="F48" i="14"/>
  <c r="H45" i="14"/>
  <c r="F45" i="14"/>
  <c r="AQ52" i="13"/>
  <c r="AO50" i="13"/>
  <c r="AO24" i="13" s="1"/>
  <c r="AO38" i="13"/>
  <c r="AO36" i="13"/>
  <c r="AO35" i="13"/>
  <c r="AO33" i="13"/>
  <c r="AO31" i="13"/>
  <c r="AO28" i="13"/>
  <c r="AO27" i="13" s="1"/>
  <c r="AO23" i="13"/>
  <c r="AS45" i="13"/>
  <c r="AN36" i="13"/>
  <c r="AN35" i="13" s="1"/>
  <c r="AN33" i="13"/>
  <c r="AL52" i="13"/>
  <c r="AJ52" i="13"/>
  <c r="AL48" i="13"/>
  <c r="AJ48" i="13"/>
  <c r="J45" i="13"/>
  <c r="H45" i="13"/>
  <c r="L22" i="6"/>
  <c r="K22" i="6"/>
  <c r="F50" i="13"/>
  <c r="F38" i="13"/>
  <c r="F23" i="13" s="1"/>
  <c r="F36" i="13"/>
  <c r="F35" i="13" s="1"/>
  <c r="F33" i="13"/>
  <c r="F31" i="13"/>
  <c r="F28" i="13"/>
  <c r="F27" i="13" s="1"/>
  <c r="D50" i="13"/>
  <c r="D24" i="13" s="1"/>
  <c r="D38" i="13"/>
  <c r="D23" i="13" s="1"/>
  <c r="D36" i="13"/>
  <c r="D35" i="13" s="1"/>
  <c r="D33" i="13"/>
  <c r="D31" i="13"/>
  <c r="D28" i="13"/>
  <c r="D27" i="13" s="1"/>
  <c r="H52" i="12"/>
  <c r="H53" i="12"/>
  <c r="H54" i="12"/>
  <c r="H55" i="12"/>
  <c r="H56" i="12"/>
  <c r="H57" i="12"/>
  <c r="H58" i="12"/>
  <c r="H59" i="12"/>
  <c r="H50" i="12"/>
  <c r="H39" i="12"/>
  <c r="H40" i="12"/>
  <c r="H41" i="12"/>
  <c r="H42" i="12"/>
  <c r="H43" i="12"/>
  <c r="H44" i="12"/>
  <c r="H45" i="12"/>
  <c r="H46" i="12"/>
  <c r="H47" i="12"/>
  <c r="H48" i="12"/>
  <c r="H38" i="12"/>
  <c r="H37" i="12" s="1"/>
  <c r="H22" i="12" s="1"/>
  <c r="H33" i="12"/>
  <c r="H29" i="12"/>
  <c r="H28" i="12"/>
  <c r="F51" i="12"/>
  <c r="F52" i="12"/>
  <c r="F53" i="12"/>
  <c r="F54" i="12"/>
  <c r="F55" i="12"/>
  <c r="F56" i="12"/>
  <c r="F57" i="12"/>
  <c r="F58" i="12"/>
  <c r="F59" i="12"/>
  <c r="F50" i="12"/>
  <c r="F39" i="12"/>
  <c r="F40" i="12"/>
  <c r="F41" i="12"/>
  <c r="F42" i="12"/>
  <c r="F43" i="12"/>
  <c r="F44" i="12"/>
  <c r="F45" i="12"/>
  <c r="F46" i="12"/>
  <c r="F47" i="12"/>
  <c r="F48" i="12"/>
  <c r="F38" i="12"/>
  <c r="F29" i="12"/>
  <c r="F28" i="12"/>
  <c r="G52" i="11"/>
  <c r="G53" i="11"/>
  <c r="G54" i="11"/>
  <c r="G55" i="11"/>
  <c r="G56" i="11"/>
  <c r="G57" i="11"/>
  <c r="G58" i="11"/>
  <c r="G59" i="11"/>
  <c r="G60" i="11"/>
  <c r="G51" i="11"/>
  <c r="G40" i="11"/>
  <c r="G41" i="11"/>
  <c r="G42" i="11"/>
  <c r="G43" i="11"/>
  <c r="G44" i="11"/>
  <c r="G45" i="11"/>
  <c r="G46" i="11"/>
  <c r="G47" i="11"/>
  <c r="G48" i="11"/>
  <c r="G49" i="11"/>
  <c r="G39" i="11"/>
  <c r="G30" i="11"/>
  <c r="G29" i="11"/>
  <c r="N52" i="11"/>
  <c r="N53" i="11"/>
  <c r="N54" i="11"/>
  <c r="N55" i="11"/>
  <c r="N56" i="11"/>
  <c r="N58" i="11"/>
  <c r="N59" i="11"/>
  <c r="N60" i="11"/>
  <c r="N51" i="11"/>
  <c r="N40" i="11"/>
  <c r="N41" i="11"/>
  <c r="N42" i="11"/>
  <c r="N43" i="11"/>
  <c r="N44" i="11"/>
  <c r="N46" i="11"/>
  <c r="N47" i="11"/>
  <c r="N48" i="11"/>
  <c r="N49" i="11"/>
  <c r="N39" i="11"/>
  <c r="N38" i="11" s="1"/>
  <c r="N23" i="11" s="1"/>
  <c r="N34" i="11"/>
  <c r="N30" i="11"/>
  <c r="N29" i="11"/>
  <c r="AD24" i="29" l="1"/>
  <c r="AO26" i="13"/>
  <c r="AO22" i="13" s="1"/>
  <c r="AO21" i="13" s="1"/>
  <c r="F26" i="13"/>
  <c r="D26" i="13"/>
  <c r="D25" i="13" s="1"/>
  <c r="H49" i="12"/>
  <c r="H23" i="12" s="1"/>
  <c r="H27" i="12"/>
  <c r="N50" i="11"/>
  <c r="N24" i="11" s="1"/>
  <c r="N28" i="11"/>
  <c r="K20" i="1"/>
  <c r="G24" i="1"/>
  <c r="F24" i="13"/>
  <c r="F25" i="13"/>
  <c r="H24" i="2"/>
  <c r="H21" i="2"/>
  <c r="H20" i="2" s="1"/>
  <c r="H24" i="1"/>
  <c r="H21" i="1"/>
  <c r="H20" i="1" s="1"/>
  <c r="AO25" i="13"/>
  <c r="F22" i="13"/>
  <c r="D22" i="13"/>
  <c r="D21" i="13" s="1"/>
  <c r="F21" i="13" l="1"/>
  <c r="BQ60" i="13"/>
  <c r="BQ56" i="13"/>
  <c r="BQ53" i="13"/>
  <c r="BQ51" i="13"/>
  <c r="BQ47" i="13"/>
  <c r="BQ43" i="13"/>
  <c r="BQ41" i="13"/>
  <c r="BQ28" i="13" l="1"/>
  <c r="Q59" i="12"/>
  <c r="Q56" i="12"/>
  <c r="Q55" i="12"/>
  <c r="Q52" i="12"/>
  <c r="Q46" i="12"/>
  <c r="Q42" i="12"/>
  <c r="Q40" i="12"/>
  <c r="Q39" i="12"/>
  <c r="Q33" i="12"/>
  <c r="Q29" i="12"/>
  <c r="Q28" i="12"/>
  <c r="P58" i="10"/>
  <c r="L60" i="11" s="1"/>
  <c r="P55" i="10"/>
  <c r="L30" i="2" l="1"/>
  <c r="BW50" i="25" l="1"/>
  <c r="BX50" i="25"/>
  <c r="BY50" i="25"/>
  <c r="BZ50" i="25"/>
  <c r="CA50" i="25"/>
  <c r="CB50" i="25"/>
  <c r="CC50" i="25"/>
  <c r="CD50" i="25"/>
  <c r="AU50" i="25"/>
  <c r="AV50" i="25"/>
  <c r="AW50" i="25"/>
  <c r="AX50" i="25"/>
  <c r="AY50" i="25"/>
  <c r="AZ50" i="25"/>
  <c r="BA50" i="25"/>
  <c r="BB50" i="25"/>
  <c r="BC50" i="25"/>
  <c r="BD50" i="25"/>
  <c r="BE50" i="25"/>
  <c r="BF50" i="25"/>
  <c r="BG50" i="25"/>
  <c r="BH50" i="25"/>
  <c r="BI50" i="25"/>
  <c r="BJ50" i="25"/>
  <c r="BK50" i="25"/>
  <c r="BL50" i="25"/>
  <c r="BM50" i="25"/>
  <c r="BN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E50" i="25"/>
  <c r="BN32" i="25"/>
  <c r="BJ32" i="25"/>
  <c r="AS60" i="25"/>
  <c r="AO60" i="25"/>
  <c r="F60" i="25"/>
  <c r="J60" i="25"/>
  <c r="F57" i="25"/>
  <c r="J57" i="25"/>
  <c r="J56" i="25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M22" i="14"/>
  <c r="O23" i="14"/>
  <c r="P23" i="14"/>
  <c r="Q23" i="14"/>
  <c r="R23" i="14"/>
  <c r="S23" i="14"/>
  <c r="T23" i="14"/>
  <c r="U23" i="14"/>
  <c r="V23" i="14"/>
  <c r="W23" i="14"/>
  <c r="X23" i="14"/>
  <c r="AG34" i="14"/>
  <c r="AE34" i="14"/>
  <c r="AG29" i="14"/>
  <c r="AE29" i="14"/>
  <c r="AG30" i="14"/>
  <c r="AE30" i="14"/>
  <c r="K30" i="14"/>
  <c r="M30" i="14"/>
  <c r="AB32" i="14"/>
  <c r="Z32" i="14"/>
  <c r="Z50" i="14"/>
  <c r="AA50" i="14"/>
  <c r="AB50" i="14"/>
  <c r="AC50" i="14"/>
  <c r="AC24" i="14" s="1"/>
  <c r="AD50" i="14"/>
  <c r="AD24" i="14" s="1"/>
  <c r="AE50" i="14"/>
  <c r="AE24" i="14" s="1"/>
  <c r="AF50" i="14"/>
  <c r="AF24" i="14" s="1"/>
  <c r="AG50" i="14"/>
  <c r="AG24" i="14" s="1"/>
  <c r="AH50" i="14"/>
  <c r="AH24" i="14" s="1"/>
  <c r="J50" i="14"/>
  <c r="L38" i="14"/>
  <c r="N38" i="14"/>
  <c r="N23" i="14" s="1"/>
  <c r="O38" i="14"/>
  <c r="P38" i="14"/>
  <c r="Q38" i="14"/>
  <c r="R38" i="14"/>
  <c r="S38" i="14"/>
  <c r="T38" i="14"/>
  <c r="U38" i="14"/>
  <c r="V38" i="14"/>
  <c r="W38" i="14"/>
  <c r="X38" i="14"/>
  <c r="Y38" i="14"/>
  <c r="Y23" i="14" s="1"/>
  <c r="Z38" i="14"/>
  <c r="Z23" i="14" s="1"/>
  <c r="AA38" i="14"/>
  <c r="AA23" i="14" s="1"/>
  <c r="AB38" i="14"/>
  <c r="AB23" i="14" s="1"/>
  <c r="AC38" i="14"/>
  <c r="AC23" i="14" s="1"/>
  <c r="AD38" i="14"/>
  <c r="AD23" i="14" s="1"/>
  <c r="AE38" i="14"/>
  <c r="AE23" i="14" s="1"/>
  <c r="AF38" i="14"/>
  <c r="AF23" i="14" s="1"/>
  <c r="AG38" i="14"/>
  <c r="AG23" i="14" s="1"/>
  <c r="AH38" i="14"/>
  <c r="AH23" i="14" s="1"/>
  <c r="CC24" i="25" l="1"/>
  <c r="CC21" i="25" s="1"/>
  <c r="CC25" i="25"/>
  <c r="AC21" i="14"/>
  <c r="AH21" i="14"/>
  <c r="AF21" i="14"/>
  <c r="AD21" i="14"/>
  <c r="AG21" i="14"/>
  <c r="AE21" i="14"/>
  <c r="AC25" i="14"/>
  <c r="AF25" i="14"/>
  <c r="AH25" i="14"/>
  <c r="AD25" i="14"/>
  <c r="AG25" i="14"/>
  <c r="AE25" i="14"/>
  <c r="AS33" i="13" l="1"/>
  <c r="AR33" i="13"/>
  <c r="AQ33" i="13"/>
  <c r="AP33" i="13"/>
  <c r="BH33" i="13"/>
  <c r="BI33" i="13"/>
  <c r="BJ33" i="13"/>
  <c r="BK33" i="13"/>
  <c r="BL33" i="13"/>
  <c r="BM33" i="13"/>
  <c r="BN33" i="13"/>
  <c r="BP33" i="13"/>
  <c r="BQ33" i="13"/>
  <c r="BQ27" i="13" s="1"/>
  <c r="BQ22" i="13" s="1"/>
  <c r="BR33" i="13"/>
  <c r="BS33" i="13"/>
  <c r="BT33" i="13"/>
  <c r="BU33" i="13"/>
  <c r="BV33" i="13"/>
  <c r="BV27" i="13" s="1"/>
  <c r="BV26" i="13" s="1"/>
  <c r="BV22" i="13" s="1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AG33" i="13"/>
  <c r="AH33" i="13"/>
  <c r="AI33" i="13"/>
  <c r="AJ33" i="13"/>
  <c r="AK33" i="13"/>
  <c r="AL33" i="13"/>
  <c r="AM33" i="13"/>
  <c r="AM27" i="13" s="1"/>
  <c r="AM26" i="13" s="1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G33" i="13"/>
  <c r="H33" i="13"/>
  <c r="I33" i="13"/>
  <c r="J33" i="13"/>
  <c r="L33" i="13"/>
  <c r="M33" i="13"/>
  <c r="N33" i="13"/>
  <c r="O33" i="13"/>
  <c r="P33" i="13"/>
  <c r="Q33" i="13"/>
  <c r="BP38" i="13"/>
  <c r="BQ38" i="13"/>
  <c r="BQ23" i="13" s="1"/>
  <c r="BR38" i="13"/>
  <c r="BR23" i="13" s="1"/>
  <c r="BS38" i="13"/>
  <c r="BS23" i="13" s="1"/>
  <c r="BT38" i="13"/>
  <c r="BT23" i="13" s="1"/>
  <c r="BU38" i="13"/>
  <c r="BU23" i="13" s="1"/>
  <c r="BV38" i="13"/>
  <c r="BV23" i="13" s="1"/>
  <c r="BI38" i="13"/>
  <c r="BJ38" i="13"/>
  <c r="BJ23" i="13" s="1"/>
  <c r="BK38" i="13"/>
  <c r="BL38" i="13"/>
  <c r="BM38" i="13"/>
  <c r="BN38" i="13"/>
  <c r="BO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AP38" i="13"/>
  <c r="AQ38" i="13"/>
  <c r="AR38" i="13"/>
  <c r="AS38" i="13"/>
  <c r="AT38" i="13"/>
  <c r="AG38" i="13"/>
  <c r="AH38" i="13"/>
  <c r="AI38" i="13"/>
  <c r="AJ38" i="13"/>
  <c r="AK38" i="13"/>
  <c r="AL38" i="13"/>
  <c r="AM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B38" i="13"/>
  <c r="AC38" i="13"/>
  <c r="AD38" i="13"/>
  <c r="AE38" i="13"/>
  <c r="AF38" i="13"/>
  <c r="G38" i="13"/>
  <c r="H38" i="13"/>
  <c r="I38" i="13"/>
  <c r="J38" i="13"/>
  <c r="K38" i="13"/>
  <c r="BP50" i="13"/>
  <c r="BR50" i="13"/>
  <c r="BS50" i="13"/>
  <c r="BT50" i="13"/>
  <c r="BJ50" i="13"/>
  <c r="BJ24" i="13" s="1"/>
  <c r="BK50" i="13"/>
  <c r="BL50" i="13"/>
  <c r="BM50" i="13"/>
  <c r="BN50" i="13"/>
  <c r="BO50" i="13"/>
  <c r="AU50" i="13"/>
  <c r="AV50" i="13"/>
  <c r="AW50" i="13"/>
  <c r="AX50" i="13"/>
  <c r="AY50" i="13"/>
  <c r="AZ50" i="13"/>
  <c r="BA50" i="13"/>
  <c r="BB50" i="13"/>
  <c r="BC50" i="13"/>
  <c r="BC24" i="13" s="1"/>
  <c r="BD50" i="13"/>
  <c r="BE50" i="13"/>
  <c r="BF50" i="13"/>
  <c r="BG50" i="13"/>
  <c r="BH50" i="13"/>
  <c r="BI50" i="13"/>
  <c r="AP50" i="13"/>
  <c r="AP24" i="13" s="1"/>
  <c r="AQ50" i="13"/>
  <c r="AQ24" i="13" s="1"/>
  <c r="AR50" i="13"/>
  <c r="AR24" i="13" s="1"/>
  <c r="AS50" i="13"/>
  <c r="AS24" i="13" s="1"/>
  <c r="AT50" i="13"/>
  <c r="AT24" i="13" s="1"/>
  <c r="AG50" i="13"/>
  <c r="AH50" i="13"/>
  <c r="AH24" i="13" s="1"/>
  <c r="AI50" i="13"/>
  <c r="AJ50" i="13"/>
  <c r="AK50" i="13"/>
  <c r="AL50" i="13"/>
  <c r="AM50" i="13"/>
  <c r="AM24" i="13" s="1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24" i="13"/>
  <c r="AB50" i="13"/>
  <c r="AC50" i="13"/>
  <c r="AD50" i="13"/>
  <c r="AE50" i="13"/>
  <c r="AF50" i="13"/>
  <c r="AF24" i="13" s="1"/>
  <c r="G50" i="13"/>
  <c r="G24" i="13" s="1"/>
  <c r="H50" i="13"/>
  <c r="H24" i="13" s="1"/>
  <c r="I50" i="13"/>
  <c r="I24" i="13" s="1"/>
  <c r="J50" i="13"/>
  <c r="J24" i="13" s="1"/>
  <c r="K50" i="13"/>
  <c r="K24" i="13" s="1"/>
  <c r="BG23" i="13" l="1"/>
  <c r="BG21" i="13" s="1"/>
  <c r="BG25" i="13"/>
  <c r="BF23" i="13"/>
  <c r="BF21" i="13" s="1"/>
  <c r="BF25" i="13"/>
  <c r="BD23" i="13"/>
  <c r="BD21" i="13" s="1"/>
  <c r="BD25" i="13"/>
  <c r="BE23" i="13"/>
  <c r="BE21" i="13" s="1"/>
  <c r="BE25" i="13"/>
  <c r="BO24" i="13"/>
  <c r="BO21" i="13" s="1"/>
  <c r="BO25" i="13"/>
  <c r="BM25" i="13"/>
  <c r="BM23" i="13"/>
  <c r="BM21" i="13" s="1"/>
  <c r="AT23" i="13"/>
  <c r="AT21" i="13" s="1"/>
  <c r="AT25" i="13"/>
  <c r="AS25" i="13"/>
  <c r="AS23" i="13"/>
  <c r="AS21" i="13" s="1"/>
  <c r="AQ23" i="13"/>
  <c r="AQ21" i="13" s="1"/>
  <c r="AQ25" i="13"/>
  <c r="AP25" i="13"/>
  <c r="AP23" i="13"/>
  <c r="AP21" i="13" s="1"/>
  <c r="AR23" i="13"/>
  <c r="AR21" i="13" s="1"/>
  <c r="AR25" i="13"/>
  <c r="AF23" i="13"/>
  <c r="AF21" i="13" s="1"/>
  <c r="AF25" i="13"/>
  <c r="AE23" i="13"/>
  <c r="AE21" i="13" s="1"/>
  <c r="AE25" i="13"/>
  <c r="AD23" i="13"/>
  <c r="AD21" i="13" s="1"/>
  <c r="AD25" i="13"/>
  <c r="AB23" i="13"/>
  <c r="AB21" i="13" s="1"/>
  <c r="AB25" i="13"/>
  <c r="AA23" i="13"/>
  <c r="AA21" i="13" s="1"/>
  <c r="AA25" i="13"/>
  <c r="AC23" i="13"/>
  <c r="AC21" i="13" s="1"/>
  <c r="AC25" i="13"/>
  <c r="Z23" i="13"/>
  <c r="Z21" i="13" s="1"/>
  <c r="Z25" i="13"/>
  <c r="AM22" i="13"/>
  <c r="AM21" i="13" s="1"/>
  <c r="AM25" i="13"/>
  <c r="K23" i="13"/>
  <c r="K21" i="13" s="1"/>
  <c r="K25" i="13"/>
  <c r="J23" i="13"/>
  <c r="J21" i="13" s="1"/>
  <c r="J25" i="13"/>
  <c r="H23" i="13"/>
  <c r="H21" i="13" s="1"/>
  <c r="H25" i="13"/>
  <c r="G23" i="13"/>
  <c r="G21" i="13" s="1"/>
  <c r="G25" i="13"/>
  <c r="I23" i="13"/>
  <c r="I21" i="13" s="1"/>
  <c r="I25" i="13"/>
  <c r="BV24" i="13"/>
  <c r="BV21" i="13" s="1"/>
  <c r="BV25" i="13"/>
  <c r="BT24" i="13"/>
  <c r="BT21" i="13" s="1"/>
  <c r="BT25" i="13"/>
  <c r="BR24" i="13"/>
  <c r="BR21" i="13" s="1"/>
  <c r="BR25" i="13"/>
  <c r="BP25" i="13"/>
  <c r="BP24" i="13"/>
  <c r="BP21" i="13" s="1"/>
  <c r="BU25" i="13"/>
  <c r="BU24" i="13"/>
  <c r="BU21" i="13" s="1"/>
  <c r="BS25" i="13"/>
  <c r="BS24" i="13"/>
  <c r="BS21" i="13" s="1"/>
  <c r="BH24" i="13"/>
  <c r="BH21" i="13" s="1"/>
  <c r="BH25" i="13"/>
  <c r="BQ25" i="13"/>
  <c r="BQ24" i="13"/>
  <c r="BQ21" i="13" s="1"/>
  <c r="BC23" i="13"/>
  <c r="BC21" i="13" s="1"/>
  <c r="BC25" i="13"/>
  <c r="AL23" i="13"/>
  <c r="AL21" i="13" s="1"/>
  <c r="AL25" i="13"/>
  <c r="AK23" i="13"/>
  <c r="AK21" i="13" s="1"/>
  <c r="AK25" i="13"/>
  <c r="AI23" i="13"/>
  <c r="AI21" i="13" s="1"/>
  <c r="AI25" i="13"/>
  <c r="AJ23" i="13"/>
  <c r="AJ21" i="13" s="1"/>
  <c r="AJ25" i="13"/>
  <c r="AH23" i="13"/>
  <c r="X23" i="13"/>
  <c r="X21" i="13" s="1"/>
  <c r="X25" i="13"/>
  <c r="V23" i="13"/>
  <c r="V21" i="13" s="1"/>
  <c r="V25" i="13"/>
  <c r="T23" i="13"/>
  <c r="T21" i="13" s="1"/>
  <c r="T25" i="13"/>
  <c r="Y23" i="13"/>
  <c r="Y21" i="13" s="1"/>
  <c r="Y25" i="13"/>
  <c r="W23" i="13"/>
  <c r="W21" i="13" s="1"/>
  <c r="W25" i="13"/>
  <c r="U23" i="13"/>
  <c r="U21" i="13" s="1"/>
  <c r="U25" i="13"/>
  <c r="S23" i="13"/>
  <c r="S21" i="13" s="1"/>
  <c r="S25" i="13"/>
  <c r="I40" i="12"/>
  <c r="L54" i="6" l="1"/>
  <c r="L53" i="6" s="1"/>
  <c r="N54" i="6"/>
  <c r="N53" i="6" s="1"/>
  <c r="P54" i="6"/>
  <c r="P53" i="6" s="1"/>
  <c r="R54" i="6"/>
  <c r="R53" i="6" s="1"/>
  <c r="T54" i="6"/>
  <c r="T53" i="6" s="1"/>
  <c r="K55" i="6"/>
  <c r="K54" i="6" s="1"/>
  <c r="K53" i="6" s="1"/>
  <c r="L55" i="6"/>
  <c r="M55" i="6"/>
  <c r="M54" i="6" s="1"/>
  <c r="M53" i="6" s="1"/>
  <c r="N55" i="6"/>
  <c r="O55" i="6"/>
  <c r="O54" i="6" s="1"/>
  <c r="O53" i="6" s="1"/>
  <c r="P55" i="6"/>
  <c r="Q55" i="6"/>
  <c r="Q54" i="6" s="1"/>
  <c r="Q53" i="6" s="1"/>
  <c r="R55" i="6"/>
  <c r="S55" i="6"/>
  <c r="S54" i="6" s="1"/>
  <c r="S53" i="6" s="1"/>
  <c r="T55" i="6"/>
  <c r="U55" i="6"/>
  <c r="U54" i="6" s="1"/>
  <c r="U53" i="6" s="1"/>
  <c r="F54" i="6"/>
  <c r="H54" i="6"/>
  <c r="E55" i="6"/>
  <c r="E54" i="6" s="1"/>
  <c r="E53" i="6" s="1"/>
  <c r="F55" i="6"/>
  <c r="G55" i="6"/>
  <c r="G54" i="6" s="1"/>
  <c r="G53" i="6" s="1"/>
  <c r="H55" i="6"/>
  <c r="I55" i="6"/>
  <c r="I54" i="6" s="1"/>
  <c r="I53" i="6" s="1"/>
  <c r="F53" i="6"/>
  <c r="H53" i="6"/>
  <c r="T56" i="23"/>
  <c r="U56" i="23"/>
  <c r="V56" i="23"/>
  <c r="W56" i="23"/>
  <c r="X56" i="23"/>
  <c r="Y56" i="23"/>
  <c r="Z56" i="23"/>
  <c r="AA56" i="23"/>
  <c r="T57" i="23"/>
  <c r="T53" i="23" s="1"/>
  <c r="U57" i="23"/>
  <c r="U53" i="23" s="1"/>
  <c r="V57" i="23"/>
  <c r="V53" i="23" s="1"/>
  <c r="W57" i="23"/>
  <c r="W53" i="23" s="1"/>
  <c r="X57" i="23"/>
  <c r="X53" i="23" s="1"/>
  <c r="Y57" i="23"/>
  <c r="Y53" i="23" s="1"/>
  <c r="Z57" i="23"/>
  <c r="Z53" i="23" s="1"/>
  <c r="AA57" i="23"/>
  <c r="AA53" i="23" s="1"/>
  <c r="T58" i="23"/>
  <c r="T54" i="23" s="1"/>
  <c r="U58" i="23"/>
  <c r="U54" i="23" s="1"/>
  <c r="V58" i="23"/>
  <c r="V54" i="23" s="1"/>
  <c r="W58" i="23"/>
  <c r="W54" i="23" s="1"/>
  <c r="X58" i="23"/>
  <c r="X54" i="23" s="1"/>
  <c r="Y58" i="23"/>
  <c r="Y54" i="23" s="1"/>
  <c r="Z58" i="23"/>
  <c r="Z54" i="23" s="1"/>
  <c r="AA58" i="23"/>
  <c r="AA54" i="23" s="1"/>
  <c r="T59" i="23"/>
  <c r="T55" i="23" s="1"/>
  <c r="U59" i="23"/>
  <c r="U55" i="23" s="1"/>
  <c r="V59" i="23"/>
  <c r="V55" i="23" s="1"/>
  <c r="W59" i="23"/>
  <c r="W55" i="23" s="1"/>
  <c r="X59" i="23"/>
  <c r="X55" i="23" s="1"/>
  <c r="Y59" i="23"/>
  <c r="Y55" i="23" s="1"/>
  <c r="Z59" i="23"/>
  <c r="Z55" i="23" s="1"/>
  <c r="AA59" i="23"/>
  <c r="AA55" i="23" s="1"/>
  <c r="O49" i="23"/>
  <c r="P49" i="23"/>
  <c r="Q49" i="23"/>
  <c r="S49" i="23"/>
  <c r="M49" i="23"/>
  <c r="R55" i="23"/>
  <c r="G49" i="23"/>
  <c r="H49" i="23"/>
  <c r="I49" i="23"/>
  <c r="K49" i="23"/>
  <c r="E49" i="23"/>
  <c r="J53" i="23"/>
  <c r="J54" i="23"/>
  <c r="J55" i="23"/>
  <c r="BC59" i="29" l="1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AO59" i="29"/>
  <c r="AN59" i="29"/>
  <c r="AM59" i="29"/>
  <c r="AL59" i="29"/>
  <c r="AK59" i="29"/>
  <c r="AJ59" i="29"/>
  <c r="AI59" i="29"/>
  <c r="AH59" i="29"/>
  <c r="AG59" i="29"/>
  <c r="AF59" i="29"/>
  <c r="BC58" i="29"/>
  <c r="BA58" i="29"/>
  <c r="AZ58" i="29"/>
  <c r="AX58" i="29"/>
  <c r="AW58" i="29"/>
  <c r="AV58" i="29"/>
  <c r="AU58" i="29"/>
  <c r="AT58" i="29"/>
  <c r="AS58" i="29"/>
  <c r="AR58" i="29"/>
  <c r="AQ58" i="29"/>
  <c r="AP58" i="29"/>
  <c r="AO58" i="29"/>
  <c r="AN58" i="29"/>
  <c r="AM58" i="29"/>
  <c r="AL58" i="29"/>
  <c r="AK58" i="29"/>
  <c r="AJ58" i="29"/>
  <c r="AI58" i="29"/>
  <c r="AG58" i="29"/>
  <c r="AF58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BC56" i="29"/>
  <c r="BA56" i="29"/>
  <c r="AZ56" i="29"/>
  <c r="AX56" i="29"/>
  <c r="AW56" i="29"/>
  <c r="AV56" i="29"/>
  <c r="AU56" i="29"/>
  <c r="AT56" i="29"/>
  <c r="AS56" i="29"/>
  <c r="AQ56" i="29"/>
  <c r="AP56" i="29"/>
  <c r="AN56" i="29"/>
  <c r="AM56" i="29"/>
  <c r="AL56" i="29"/>
  <c r="AK56" i="29"/>
  <c r="AJ56" i="29"/>
  <c r="AI56" i="29"/>
  <c r="AF56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BB54" i="29"/>
  <c r="BA54" i="29"/>
  <c r="AZ54" i="29"/>
  <c r="AW54" i="29"/>
  <c r="AV54" i="29"/>
  <c r="AU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BB53" i="29"/>
  <c r="BA53" i="29"/>
  <c r="AZ53" i="29"/>
  <c r="AW53" i="29"/>
  <c r="AV53" i="29"/>
  <c r="AU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BC51" i="29"/>
  <c r="BB51" i="29"/>
  <c r="AZ51" i="29"/>
  <c r="AX51" i="29"/>
  <c r="AW51" i="29"/>
  <c r="AW49" i="29" s="1"/>
  <c r="AW23" i="29" s="1"/>
  <c r="AV51" i="29"/>
  <c r="AU51" i="29"/>
  <c r="AT51" i="29"/>
  <c r="AS51" i="29"/>
  <c r="AS49" i="29" s="1"/>
  <c r="AS23" i="29" s="1"/>
  <c r="AR51" i="29"/>
  <c r="AQ51" i="29"/>
  <c r="AP51" i="29"/>
  <c r="AO51" i="29"/>
  <c r="AO49" i="29" s="1"/>
  <c r="AO23" i="29" s="1"/>
  <c r="AN51" i="29"/>
  <c r="AM51" i="29"/>
  <c r="AL51" i="29"/>
  <c r="AK51" i="29"/>
  <c r="AK49" i="29" s="1"/>
  <c r="AK23" i="29" s="1"/>
  <c r="AJ51" i="29"/>
  <c r="AI51" i="29"/>
  <c r="AH51" i="29"/>
  <c r="AG51" i="29"/>
  <c r="AF51" i="29"/>
  <c r="BC50" i="29"/>
  <c r="BB50" i="29"/>
  <c r="BB49" i="29" s="1"/>
  <c r="BA50" i="29"/>
  <c r="AZ50" i="29"/>
  <c r="AZ49" i="29" s="1"/>
  <c r="AY50" i="29"/>
  <c r="AX50" i="29"/>
  <c r="AX49" i="29" s="1"/>
  <c r="AW50" i="29"/>
  <c r="AV50" i="29"/>
  <c r="AV49" i="29" s="1"/>
  <c r="AU50" i="29"/>
  <c r="AT50" i="29"/>
  <c r="AT49" i="29" s="1"/>
  <c r="AS50" i="29"/>
  <c r="AR50" i="29"/>
  <c r="AQ50" i="29"/>
  <c r="AP50" i="29"/>
  <c r="AP49" i="29" s="1"/>
  <c r="AO50" i="29"/>
  <c r="AN50" i="29"/>
  <c r="AN49" i="29" s="1"/>
  <c r="AM50" i="29"/>
  <c r="AL50" i="29"/>
  <c r="AL49" i="29" s="1"/>
  <c r="AK50" i="29"/>
  <c r="AJ50" i="29"/>
  <c r="AJ49" i="29" s="1"/>
  <c r="AI50" i="29"/>
  <c r="AH50" i="29"/>
  <c r="AG50" i="29"/>
  <c r="AF50" i="29"/>
  <c r="BC49" i="29"/>
  <c r="BC23" i="29" s="1"/>
  <c r="AU49" i="29"/>
  <c r="AU23" i="29" s="1"/>
  <c r="AQ49" i="29"/>
  <c r="AQ23" i="29" s="1"/>
  <c r="AM49" i="29"/>
  <c r="AM23" i="29" s="1"/>
  <c r="AC49" i="29"/>
  <c r="AC24" i="29" s="1"/>
  <c r="Z49" i="29"/>
  <c r="X49" i="29"/>
  <c r="W49" i="29"/>
  <c r="W24" i="29" s="1"/>
  <c r="V49" i="29"/>
  <c r="U49" i="29"/>
  <c r="U24" i="29" s="1"/>
  <c r="T49" i="29"/>
  <c r="S49" i="29"/>
  <c r="S24" i="29" s="1"/>
  <c r="R49" i="29"/>
  <c r="Q49" i="29"/>
  <c r="P49" i="29"/>
  <c r="O49" i="29"/>
  <c r="N49" i="29"/>
  <c r="M49" i="29"/>
  <c r="M24" i="29" s="1"/>
  <c r="L49" i="29"/>
  <c r="K49" i="29"/>
  <c r="K24" i="29" s="1"/>
  <c r="J49" i="29"/>
  <c r="I49" i="29"/>
  <c r="I24" i="29" s="1"/>
  <c r="AI24" i="29" s="1"/>
  <c r="F49" i="29"/>
  <c r="D49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BC46" i="29"/>
  <c r="BB46" i="29"/>
  <c r="BA46" i="29"/>
  <c r="AZ46" i="29"/>
  <c r="AY46" i="29"/>
  <c r="AX46" i="29"/>
  <c r="AW46" i="29"/>
  <c r="AV46" i="29"/>
  <c r="AU46" i="29"/>
  <c r="AT46" i="29"/>
  <c r="AS46" i="29"/>
  <c r="AR46" i="29"/>
  <c r="AQ46" i="29"/>
  <c r="AP46" i="29"/>
  <c r="AO46" i="29"/>
  <c r="AN46" i="29"/>
  <c r="AM46" i="29"/>
  <c r="AL46" i="29"/>
  <c r="AK46" i="29"/>
  <c r="AJ46" i="29"/>
  <c r="AI46" i="29"/>
  <c r="AH46" i="29"/>
  <c r="AG46" i="29"/>
  <c r="AF46" i="29"/>
  <c r="BC45" i="29"/>
  <c r="BB45" i="29"/>
  <c r="BA45" i="29"/>
  <c r="AX45" i="29"/>
  <c r="AW45" i="29"/>
  <c r="AV45" i="29"/>
  <c r="AU45" i="29"/>
  <c r="AT45" i="29"/>
  <c r="AS45" i="29"/>
  <c r="AR45" i="29"/>
  <c r="AQ45" i="29"/>
  <c r="AP45" i="29"/>
  <c r="AO45" i="29"/>
  <c r="AN45" i="29"/>
  <c r="AM45" i="29"/>
  <c r="AL45" i="29"/>
  <c r="AK45" i="29"/>
  <c r="AJ45" i="29"/>
  <c r="AI45" i="29"/>
  <c r="AH45" i="29"/>
  <c r="AG45" i="29"/>
  <c r="AF45" i="29"/>
  <c r="BC44" i="29"/>
  <c r="BB44" i="29"/>
  <c r="AX44" i="29"/>
  <c r="AW44" i="29"/>
  <c r="AV44" i="29"/>
  <c r="AU44" i="29"/>
  <c r="AT44" i="29"/>
  <c r="AS44" i="29"/>
  <c r="AR44" i="29"/>
  <c r="AP44" i="29"/>
  <c r="AN44" i="29"/>
  <c r="AM44" i="29"/>
  <c r="AL44" i="29"/>
  <c r="AK44" i="29"/>
  <c r="AJ44" i="29"/>
  <c r="AI44" i="29"/>
  <c r="AH44" i="29"/>
  <c r="AG44" i="29"/>
  <c r="AF44" i="29"/>
  <c r="BC43" i="29"/>
  <c r="BB43" i="29"/>
  <c r="BA43" i="29"/>
  <c r="AZ43" i="29"/>
  <c r="AY43" i="29"/>
  <c r="AX43" i="29"/>
  <c r="AW43" i="29"/>
  <c r="AV43" i="29"/>
  <c r="AU43" i="29"/>
  <c r="AT43" i="29"/>
  <c r="AS43" i="29"/>
  <c r="AR43" i="29"/>
  <c r="AQ43" i="29"/>
  <c r="AP43" i="29"/>
  <c r="AO43" i="29"/>
  <c r="AN43" i="29"/>
  <c r="AM43" i="29"/>
  <c r="AL43" i="29"/>
  <c r="AK43" i="29"/>
  <c r="AJ43" i="29"/>
  <c r="AI43" i="29"/>
  <c r="AH43" i="29"/>
  <c r="AG43" i="29"/>
  <c r="AF43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AK42" i="29"/>
  <c r="AJ42" i="29"/>
  <c r="AI42" i="29"/>
  <c r="AH42" i="29"/>
  <c r="AG42" i="29"/>
  <c r="AF42" i="29"/>
  <c r="BC41" i="29"/>
  <c r="BB41" i="29"/>
  <c r="BA41" i="29"/>
  <c r="AZ41" i="29"/>
  <c r="AY41" i="29"/>
  <c r="AX41" i="29"/>
  <c r="AW41" i="29"/>
  <c r="AV41" i="29"/>
  <c r="AU41" i="29"/>
  <c r="AT41" i="29"/>
  <c r="AS41" i="29"/>
  <c r="AR41" i="29"/>
  <c r="AQ41" i="29"/>
  <c r="AP41" i="29"/>
  <c r="AO41" i="29"/>
  <c r="AN41" i="29"/>
  <c r="AM41" i="29"/>
  <c r="AL41" i="29"/>
  <c r="AK41" i="29"/>
  <c r="AJ41" i="29"/>
  <c r="AI41" i="29"/>
  <c r="AH41" i="29"/>
  <c r="AG41" i="29"/>
  <c r="AF41" i="29"/>
  <c r="AE41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BC39" i="29"/>
  <c r="BB39" i="29"/>
  <c r="BA39" i="29"/>
  <c r="AY39" i="29"/>
  <c r="AX39" i="29"/>
  <c r="AX37" i="29" s="1"/>
  <c r="AW39" i="29"/>
  <c r="AV39" i="29"/>
  <c r="AU39" i="29"/>
  <c r="AT39" i="29"/>
  <c r="AT37" i="29" s="1"/>
  <c r="AS39" i="29"/>
  <c r="AR39" i="29"/>
  <c r="AQ39" i="29"/>
  <c r="AP39" i="29"/>
  <c r="AP37" i="29" s="1"/>
  <c r="AO39" i="29"/>
  <c r="AN39" i="29"/>
  <c r="AM39" i="29"/>
  <c r="AL39" i="29"/>
  <c r="AL37" i="29" s="1"/>
  <c r="AK39" i="29"/>
  <c r="AJ39" i="29"/>
  <c r="AI39" i="29"/>
  <c r="AH39" i="29"/>
  <c r="AG39" i="29"/>
  <c r="AF39" i="29"/>
  <c r="Z37" i="29"/>
  <c r="Z24" i="29" s="1"/>
  <c r="F39" i="29"/>
  <c r="BC38" i="29"/>
  <c r="BB38" i="29"/>
  <c r="BA38" i="29"/>
  <c r="BA22" i="29" s="1"/>
  <c r="AZ38" i="29"/>
  <c r="AY38" i="29"/>
  <c r="AX38" i="29"/>
  <c r="AW38" i="29"/>
  <c r="AW37" i="29" s="1"/>
  <c r="AW22" i="29" s="1"/>
  <c r="AV38" i="29"/>
  <c r="AU37" i="29"/>
  <c r="AU24" i="29" s="1"/>
  <c r="AS38" i="29"/>
  <c r="AS37" i="29" s="1"/>
  <c r="AS22" i="29" s="1"/>
  <c r="AR38" i="29"/>
  <c r="AQ38" i="29"/>
  <c r="AQ37" i="29" s="1"/>
  <c r="AQ24" i="29" s="1"/>
  <c r="AP38" i="29"/>
  <c r="AO38" i="29"/>
  <c r="AO37" i="29" s="1"/>
  <c r="AO22" i="29" s="1"/>
  <c r="AN38" i="29"/>
  <c r="AM38" i="29"/>
  <c r="AM37" i="29" s="1"/>
  <c r="AM24" i="29" s="1"/>
  <c r="AL38" i="29"/>
  <c r="AK38" i="29"/>
  <c r="AK37" i="29" s="1"/>
  <c r="AK22" i="29" s="1"/>
  <c r="AJ38" i="29"/>
  <c r="AI38" i="29"/>
  <c r="AH38" i="29"/>
  <c r="AG38" i="29"/>
  <c r="AF38" i="29"/>
  <c r="AV37" i="29"/>
  <c r="AR37" i="29"/>
  <c r="AN37" i="29"/>
  <c r="AJ37" i="29"/>
  <c r="AC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D37" i="29"/>
  <c r="BC36" i="29"/>
  <c r="BB36" i="29"/>
  <c r="BA36" i="29"/>
  <c r="AZ36" i="29"/>
  <c r="AY36" i="29"/>
  <c r="AX36" i="29"/>
  <c r="AW36" i="29"/>
  <c r="AU36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BA35" i="29"/>
  <c r="AW35" i="29"/>
  <c r="AS35" i="29"/>
  <c r="AO35" i="29"/>
  <c r="AK35" i="29"/>
  <c r="AC35" i="29"/>
  <c r="BC35" i="29" s="1"/>
  <c r="BB35" i="29"/>
  <c r="AA35" i="29"/>
  <c r="Z35" i="29"/>
  <c r="AZ35" i="29" s="1"/>
  <c r="AY35" i="29"/>
  <c r="X35" i="29"/>
  <c r="AX35" i="29" s="1"/>
  <c r="W35" i="29"/>
  <c r="V35" i="29"/>
  <c r="AV35" i="29" s="1"/>
  <c r="U35" i="29"/>
  <c r="AU35" i="29" s="1"/>
  <c r="T35" i="29"/>
  <c r="AT35" i="29" s="1"/>
  <c r="S35" i="29"/>
  <c r="R35" i="29"/>
  <c r="AR35" i="29" s="1"/>
  <c r="Q35" i="29"/>
  <c r="AQ35" i="29" s="1"/>
  <c r="P35" i="29"/>
  <c r="AP35" i="29" s="1"/>
  <c r="O35" i="29"/>
  <c r="N35" i="29"/>
  <c r="AN35" i="29" s="1"/>
  <c r="M35" i="29"/>
  <c r="AM35" i="29" s="1"/>
  <c r="L35" i="29"/>
  <c r="AL35" i="29" s="1"/>
  <c r="K35" i="29"/>
  <c r="J35" i="29"/>
  <c r="AJ35" i="29" s="1"/>
  <c r="I35" i="29"/>
  <c r="AI35" i="29" s="1"/>
  <c r="H35" i="29"/>
  <c r="AH35" i="29" s="1"/>
  <c r="G35" i="29"/>
  <c r="AG35" i="29" s="1"/>
  <c r="F35" i="29"/>
  <c r="AF35" i="29" s="1"/>
  <c r="E35" i="29"/>
  <c r="D35" i="29"/>
  <c r="BA34" i="29"/>
  <c r="AW34" i="29"/>
  <c r="AS34" i="29"/>
  <c r="AO34" i="29"/>
  <c r="AK34" i="29"/>
  <c r="AC34" i="29"/>
  <c r="BC34" i="29" s="1"/>
  <c r="BB34" i="29"/>
  <c r="AA34" i="29"/>
  <c r="Z34" i="29"/>
  <c r="AZ34" i="29" s="1"/>
  <c r="AY34" i="29"/>
  <c r="X34" i="29"/>
  <c r="AX34" i="29" s="1"/>
  <c r="W34" i="29"/>
  <c r="V34" i="29"/>
  <c r="AV34" i="29" s="1"/>
  <c r="U34" i="29"/>
  <c r="AU34" i="29" s="1"/>
  <c r="T34" i="29"/>
  <c r="AT34" i="29" s="1"/>
  <c r="S34" i="29"/>
  <c r="R34" i="29"/>
  <c r="AR34" i="29" s="1"/>
  <c r="Q34" i="29"/>
  <c r="AQ34" i="29" s="1"/>
  <c r="P34" i="29"/>
  <c r="AP34" i="29" s="1"/>
  <c r="O34" i="29"/>
  <c r="N34" i="29"/>
  <c r="AN34" i="29" s="1"/>
  <c r="M34" i="29"/>
  <c r="AM34" i="29" s="1"/>
  <c r="L34" i="29"/>
  <c r="AL34" i="29" s="1"/>
  <c r="K34" i="29"/>
  <c r="J34" i="29"/>
  <c r="AJ34" i="29" s="1"/>
  <c r="I34" i="29"/>
  <c r="AI34" i="29" s="1"/>
  <c r="H34" i="29"/>
  <c r="AH34" i="29" s="1"/>
  <c r="G34" i="29"/>
  <c r="AG34" i="29" s="1"/>
  <c r="F34" i="29"/>
  <c r="AF34" i="29" s="1"/>
  <c r="E34" i="29"/>
  <c r="D34" i="29"/>
  <c r="BC33" i="29"/>
  <c r="BB33" i="29"/>
  <c r="AZ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F33" i="29"/>
  <c r="AA33" i="29"/>
  <c r="G32" i="29"/>
  <c r="AG32" i="29" s="1"/>
  <c r="AC32" i="29"/>
  <c r="BC32" i="29" s="1"/>
  <c r="BB32" i="29"/>
  <c r="BB26" i="29" s="1"/>
  <c r="AA32" i="29"/>
  <c r="BA32" i="29" s="1"/>
  <c r="Z32" i="29"/>
  <c r="AZ32" i="29" s="1"/>
  <c r="AZ26" i="29" s="1"/>
  <c r="AY32" i="29"/>
  <c r="X32" i="29"/>
  <c r="AX32" i="29" s="1"/>
  <c r="AX26" i="29" s="1"/>
  <c r="W32" i="29"/>
  <c r="AW32" i="29" s="1"/>
  <c r="V32" i="29"/>
  <c r="AV32" i="29" s="1"/>
  <c r="U32" i="29"/>
  <c r="AU32" i="29" s="1"/>
  <c r="T32" i="29"/>
  <c r="AT32" i="29" s="1"/>
  <c r="S32" i="29"/>
  <c r="AS32" i="29" s="1"/>
  <c r="R32" i="29"/>
  <c r="AR32" i="29" s="1"/>
  <c r="Q32" i="29"/>
  <c r="AQ32" i="29" s="1"/>
  <c r="P32" i="29"/>
  <c r="AP32" i="29" s="1"/>
  <c r="AP26" i="29" s="1"/>
  <c r="O32" i="29"/>
  <c r="AO32" i="29" s="1"/>
  <c r="N32" i="29"/>
  <c r="AN32" i="29" s="1"/>
  <c r="AN26" i="29" s="1"/>
  <c r="M32" i="29"/>
  <c r="AM32" i="29" s="1"/>
  <c r="L32" i="29"/>
  <c r="AL32" i="29" s="1"/>
  <c r="K32" i="29"/>
  <c r="AK32" i="29" s="1"/>
  <c r="J32" i="29"/>
  <c r="AJ32" i="29" s="1"/>
  <c r="I32" i="29"/>
  <c r="AI32" i="29" s="1"/>
  <c r="H32" i="29"/>
  <c r="AH32" i="29" s="1"/>
  <c r="F32" i="29"/>
  <c r="AF32" i="29" s="1"/>
  <c r="D32" i="29"/>
  <c r="BC31" i="29"/>
  <c r="BB31" i="29"/>
  <c r="BB30" i="29" s="1"/>
  <c r="AZ31" i="29"/>
  <c r="AZ30" i="29" s="1"/>
  <c r="AX31" i="29"/>
  <c r="AX30" i="29" s="1"/>
  <c r="AW31" i="29"/>
  <c r="AV30" i="29"/>
  <c r="AU31" i="29"/>
  <c r="AT30" i="29"/>
  <c r="AS31" i="29"/>
  <c r="AR31" i="29"/>
  <c r="AR30" i="29" s="1"/>
  <c r="AQ31" i="29"/>
  <c r="AP31" i="29"/>
  <c r="AP30" i="29" s="1"/>
  <c r="AO31" i="29"/>
  <c r="AN31" i="29"/>
  <c r="AN30" i="29" s="1"/>
  <c r="AM31" i="29"/>
  <c r="AL31" i="29"/>
  <c r="AL30" i="29" s="1"/>
  <c r="AK31" i="29"/>
  <c r="AJ31" i="29"/>
  <c r="AJ30" i="29" s="1"/>
  <c r="AI31" i="29"/>
  <c r="AH31" i="29"/>
  <c r="AF31" i="29"/>
  <c r="AA31" i="29"/>
  <c r="BA30" i="29" s="1"/>
  <c r="BC30" i="29"/>
  <c r="AY30" i="29"/>
  <c r="AW30" i="29"/>
  <c r="AU30" i="29"/>
  <c r="AS30" i="29"/>
  <c r="AQ30" i="29"/>
  <c r="AO30" i="29"/>
  <c r="AO26" i="29" s="1"/>
  <c r="AO25" i="29" s="1"/>
  <c r="AM30" i="29"/>
  <c r="AK30" i="29"/>
  <c r="AK26" i="29" s="1"/>
  <c r="AK25" i="29" s="1"/>
  <c r="AI30" i="29"/>
  <c r="AC30" i="29"/>
  <c r="AB30" i="29"/>
  <c r="Z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H30" i="29" s="1"/>
  <c r="F30" i="29"/>
  <c r="AF30" i="29" s="1"/>
  <c r="D30" i="29"/>
  <c r="BC29" i="29"/>
  <c r="BB29" i="29"/>
  <c r="AZ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F29" i="29"/>
  <c r="AA29" i="29"/>
  <c r="AG29" i="29"/>
  <c r="BC28" i="29"/>
  <c r="BB28" i="29"/>
  <c r="BB27" i="29" s="1"/>
  <c r="AZ28" i="29"/>
  <c r="AZ27" i="29" s="1"/>
  <c r="AX28" i="29"/>
  <c r="AX27" i="29" s="1"/>
  <c r="AW28" i="29"/>
  <c r="AV28" i="29"/>
  <c r="AV27" i="29" s="1"/>
  <c r="AU28" i="29"/>
  <c r="AT28" i="29"/>
  <c r="AT27" i="29" s="1"/>
  <c r="AS28" i="29"/>
  <c r="AR28" i="29"/>
  <c r="AR27" i="29" s="1"/>
  <c r="AQ28" i="29"/>
  <c r="AP28" i="29"/>
  <c r="AO28" i="29"/>
  <c r="AN28" i="29"/>
  <c r="AM28" i="29"/>
  <c r="AL28" i="29"/>
  <c r="AK28" i="29"/>
  <c r="AJ28" i="29"/>
  <c r="AI28" i="29"/>
  <c r="AH28" i="29"/>
  <c r="AF28" i="29"/>
  <c r="AG28" i="29"/>
  <c r="BC27" i="29"/>
  <c r="AY27" i="29"/>
  <c r="AW27" i="29"/>
  <c r="AW26" i="29" s="1"/>
  <c r="AW25" i="29" s="1"/>
  <c r="AU27" i="29"/>
  <c r="AS27" i="29"/>
  <c r="AS26" i="29" s="1"/>
  <c r="AS25" i="29" s="1"/>
  <c r="AQ27" i="29"/>
  <c r="AP27" i="29"/>
  <c r="AO27" i="29"/>
  <c r="AN27" i="29"/>
  <c r="AM27" i="29"/>
  <c r="AL27" i="29"/>
  <c r="AK27" i="29"/>
  <c r="AJ27" i="29"/>
  <c r="AC27" i="29"/>
  <c r="AB27" i="29"/>
  <c r="Z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AI27" i="29" s="1"/>
  <c r="H27" i="29"/>
  <c r="AH27" i="29" s="1"/>
  <c r="F27" i="29"/>
  <c r="AF27" i="29" s="1"/>
  <c r="D27" i="29"/>
  <c r="BC26" i="29"/>
  <c r="AU26" i="29"/>
  <c r="AQ26" i="29"/>
  <c r="AM26" i="29"/>
  <c r="AL26" i="29"/>
  <c r="AJ26" i="29"/>
  <c r="AF26" i="29"/>
  <c r="AC26" i="29"/>
  <c r="AB26" i="29"/>
  <c r="AB25" i="29" s="1"/>
  <c r="Z26" i="29"/>
  <c r="X26" i="29"/>
  <c r="W26" i="29"/>
  <c r="V26" i="29"/>
  <c r="U26" i="29"/>
  <c r="T26" i="29"/>
  <c r="T25" i="29" s="1"/>
  <c r="S26" i="29"/>
  <c r="R26" i="29"/>
  <c r="Q26" i="29"/>
  <c r="P26" i="29"/>
  <c r="O26" i="29"/>
  <c r="O25" i="29" s="1"/>
  <c r="O21" i="29" s="1"/>
  <c r="N26" i="29"/>
  <c r="M26" i="29"/>
  <c r="L26" i="29"/>
  <c r="K26" i="29"/>
  <c r="J26" i="29"/>
  <c r="I26" i="29"/>
  <c r="AI26" i="29" s="1"/>
  <c r="H26" i="29"/>
  <c r="AH26" i="29" s="1"/>
  <c r="F26" i="29"/>
  <c r="BC25" i="29"/>
  <c r="BB25" i="29"/>
  <c r="BB21" i="29" s="1"/>
  <c r="AZ25" i="29"/>
  <c r="AX25" i="29"/>
  <c r="AX21" i="29" s="1"/>
  <c r="AU25" i="29"/>
  <c r="AQ25" i="29"/>
  <c r="AP25" i="29"/>
  <c r="AP21" i="29" s="1"/>
  <c r="AP20" i="29" s="1"/>
  <c r="AN25" i="29"/>
  <c r="AM25" i="29"/>
  <c r="AL25" i="29"/>
  <c r="AJ25" i="29"/>
  <c r="AJ24" i="29" s="1"/>
  <c r="AF25" i="29"/>
  <c r="AC25" i="29"/>
  <c r="Z25" i="29"/>
  <c r="X25" i="29"/>
  <c r="W25" i="29"/>
  <c r="V25" i="29"/>
  <c r="U25" i="29"/>
  <c r="S25" i="29"/>
  <c r="R25" i="29"/>
  <c r="R24" i="29" s="1"/>
  <c r="Q25" i="29"/>
  <c r="P25" i="29"/>
  <c r="N25" i="29"/>
  <c r="M25" i="29"/>
  <c r="L25" i="29"/>
  <c r="K25" i="29"/>
  <c r="J25" i="29"/>
  <c r="I25" i="29"/>
  <c r="AI25" i="29" s="1"/>
  <c r="H25" i="29"/>
  <c r="AH25" i="29" s="1"/>
  <c r="F25" i="29"/>
  <c r="BB24" i="29"/>
  <c r="AX24" i="29"/>
  <c r="AP24" i="29"/>
  <c r="AN24" i="29"/>
  <c r="AL24" i="29"/>
  <c r="X24" i="29"/>
  <c r="V24" i="29"/>
  <c r="P24" i="29"/>
  <c r="N24" i="29"/>
  <c r="L24" i="29"/>
  <c r="J24" i="29"/>
  <c r="H24" i="29"/>
  <c r="AH24" i="29" s="1"/>
  <c r="AF24" i="29"/>
  <c r="BB23" i="29"/>
  <c r="AZ23" i="29"/>
  <c r="AX23" i="29"/>
  <c r="AV23" i="29"/>
  <c r="AT23" i="29"/>
  <c r="AP23" i="29"/>
  <c r="AN23" i="29"/>
  <c r="AL23" i="29"/>
  <c r="AJ23" i="29"/>
  <c r="AB23" i="29"/>
  <c r="Z23" i="29"/>
  <c r="X23" i="29"/>
  <c r="V23" i="29"/>
  <c r="T23" i="29"/>
  <c r="R23" i="29"/>
  <c r="P23" i="29"/>
  <c r="N23" i="29"/>
  <c r="L23" i="29"/>
  <c r="J23" i="29"/>
  <c r="H23" i="29"/>
  <c r="AH23" i="29" s="1"/>
  <c r="F23" i="29"/>
  <c r="AF23" i="29" s="1"/>
  <c r="D23" i="29"/>
  <c r="BB22" i="29"/>
  <c r="AX22" i="29"/>
  <c r="AV22" i="29"/>
  <c r="AT22" i="29"/>
  <c r="AR22" i="29"/>
  <c r="AP22" i="29"/>
  <c r="AN22" i="29"/>
  <c r="AL22" i="29"/>
  <c r="AJ22" i="29"/>
  <c r="AC22" i="29"/>
  <c r="AB22" i="29"/>
  <c r="Z22" i="29"/>
  <c r="Z20" i="29" s="1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AI22" i="29" s="1"/>
  <c r="H22" i="29"/>
  <c r="AH22" i="29" s="1"/>
  <c r="AG22" i="29"/>
  <c r="AF22" i="29"/>
  <c r="D22" i="29"/>
  <c r="BC21" i="29"/>
  <c r="AU21" i="29"/>
  <c r="AQ21" i="29"/>
  <c r="AN21" i="29"/>
  <c r="AM21" i="29"/>
  <c r="AL21" i="29"/>
  <c r="AL20" i="29" s="1"/>
  <c r="AC21" i="29"/>
  <c r="Z21" i="29"/>
  <c r="X21" i="29"/>
  <c r="W21" i="29"/>
  <c r="V21" i="29"/>
  <c r="V20" i="29" s="1"/>
  <c r="U21" i="29"/>
  <c r="S21" i="29"/>
  <c r="Q21" i="29"/>
  <c r="P21" i="29"/>
  <c r="N21" i="29"/>
  <c r="N20" i="29" s="1"/>
  <c r="M21" i="29"/>
  <c r="L21" i="29"/>
  <c r="K21" i="29"/>
  <c r="J21" i="29"/>
  <c r="J20" i="29" s="1"/>
  <c r="I21" i="29"/>
  <c r="AI21" i="29" s="1"/>
  <c r="H21" i="29"/>
  <c r="AH21" i="29" s="1"/>
  <c r="AF21" i="29"/>
  <c r="AN20" i="29"/>
  <c r="X20" i="29"/>
  <c r="P20" i="29"/>
  <c r="L20" i="29"/>
  <c r="C19" i="29"/>
  <c r="AX20" i="29" l="1"/>
  <c r="BC24" i="29"/>
  <c r="BB20" i="29"/>
  <c r="H20" i="29"/>
  <c r="AH20" i="29" s="1"/>
  <c r="D26" i="29"/>
  <c r="D25" i="29" s="1"/>
  <c r="D21" i="29" s="1"/>
  <c r="D20" i="29" s="1"/>
  <c r="AR49" i="29"/>
  <c r="AR23" i="29" s="1"/>
  <c r="AT26" i="29"/>
  <c r="AT25" i="29" s="1"/>
  <c r="AT21" i="29" s="1"/>
  <c r="AT20" i="29" s="1"/>
  <c r="AV26" i="29"/>
  <c r="AV25" i="29" s="1"/>
  <c r="T24" i="29"/>
  <c r="T21" i="29"/>
  <c r="T20" i="29" s="1"/>
  <c r="AT24" i="29"/>
  <c r="R21" i="29"/>
  <c r="R20" i="29" s="1"/>
  <c r="Q24" i="29"/>
  <c r="O24" i="29"/>
  <c r="AR26" i="29"/>
  <c r="AR25" i="29" s="1"/>
  <c r="AB21" i="29"/>
  <c r="AB24" i="29"/>
  <c r="AB20" i="29"/>
  <c r="BA49" i="29"/>
  <c r="BA23" i="29" s="1"/>
  <c r="AY49" i="29"/>
  <c r="AY23" i="29" s="1"/>
  <c r="AY37" i="29"/>
  <c r="AY26" i="29"/>
  <c r="AY25" i="29" s="1"/>
  <c r="AY21" i="29" s="1"/>
  <c r="AA30" i="29"/>
  <c r="BA27" i="29"/>
  <c r="BA26" i="29" s="1"/>
  <c r="BA25" i="29" s="1"/>
  <c r="G30" i="29"/>
  <c r="AG30" i="29" s="1"/>
  <c r="G27" i="29"/>
  <c r="AS24" i="29"/>
  <c r="AS21" i="29"/>
  <c r="AS20" i="29" s="1"/>
  <c r="AW24" i="29"/>
  <c r="AW21" i="29"/>
  <c r="AW20" i="29" s="1"/>
  <c r="AF20" i="29"/>
  <c r="AJ21" i="29"/>
  <c r="AJ20" i="29" s="1"/>
  <c r="AR21" i="29"/>
  <c r="AZ21" i="29"/>
  <c r="AK24" i="29"/>
  <c r="AK21" i="29"/>
  <c r="AK20" i="29" s="1"/>
  <c r="AO24" i="29"/>
  <c r="AO21" i="29"/>
  <c r="AO20" i="29" s="1"/>
  <c r="AZ39" i="29"/>
  <c r="AZ22" i="29" s="1"/>
  <c r="AM22" i="29"/>
  <c r="AM20" i="29" s="1"/>
  <c r="AQ22" i="29"/>
  <c r="AQ20" i="29" s="1"/>
  <c r="AU22" i="29"/>
  <c r="AU20" i="29" s="1"/>
  <c r="BC22" i="29"/>
  <c r="BC20" i="29" s="1"/>
  <c r="I23" i="29"/>
  <c r="K23" i="29"/>
  <c r="K20" i="29" s="1"/>
  <c r="M23" i="29"/>
  <c r="M20" i="29" s="1"/>
  <c r="O23" i="29"/>
  <c r="O20" i="29" s="1"/>
  <c r="Q23" i="29"/>
  <c r="Q20" i="29" s="1"/>
  <c r="S23" i="29"/>
  <c r="S20" i="29" s="1"/>
  <c r="U23" i="29"/>
  <c r="U20" i="29" s="1"/>
  <c r="W23" i="29"/>
  <c r="W20" i="29" s="1"/>
  <c r="AC23" i="29"/>
  <c r="AG33" i="29"/>
  <c r="D24" i="29" l="1"/>
  <c r="AR20" i="29"/>
  <c r="AR24" i="29"/>
  <c r="AV24" i="29"/>
  <c r="AV21" i="29"/>
  <c r="AV20" i="29" s="1"/>
  <c r="BA24" i="29"/>
  <c r="BA21" i="29"/>
  <c r="BA20" i="29" s="1"/>
  <c r="AY24" i="29"/>
  <c r="AY22" i="29"/>
  <c r="AY20" i="29" s="1"/>
  <c r="AG27" i="29"/>
  <c r="G26" i="29"/>
  <c r="AG23" i="29"/>
  <c r="AZ24" i="29"/>
  <c r="AI23" i="29"/>
  <c r="I20" i="29"/>
  <c r="AI20" i="29" s="1"/>
  <c r="AZ20" i="29"/>
  <c r="AG26" i="29" l="1"/>
  <c r="D20" i="26"/>
  <c r="J52" i="25"/>
  <c r="F52" i="25"/>
  <c r="J51" i="25"/>
  <c r="F51" i="25"/>
  <c r="H24" i="25"/>
  <c r="J49" i="25"/>
  <c r="F49" i="25"/>
  <c r="J48" i="25"/>
  <c r="F48" i="25"/>
  <c r="J47" i="25"/>
  <c r="F47" i="25"/>
  <c r="J46" i="25"/>
  <c r="F46" i="25"/>
  <c r="J45" i="25"/>
  <c r="F45" i="25"/>
  <c r="AU40" i="25"/>
  <c r="AU39" i="25"/>
  <c r="AU38" i="25" s="1"/>
  <c r="L39" i="25"/>
  <c r="L38" i="25" s="1"/>
  <c r="L23" i="25" s="1"/>
  <c r="J39" i="25"/>
  <c r="F39" i="25"/>
  <c r="AG38" i="25"/>
  <c r="AG23" i="25" s="1"/>
  <c r="AF38" i="25"/>
  <c r="AE38" i="25"/>
  <c r="AE23" i="25" s="1"/>
  <c r="AD38" i="25"/>
  <c r="AC38" i="25"/>
  <c r="AC23" i="25" s="1"/>
  <c r="AB38" i="25"/>
  <c r="AA38" i="25"/>
  <c r="AA23" i="25" s="1"/>
  <c r="Z38" i="25"/>
  <c r="Y38" i="25"/>
  <c r="Y23" i="25" s="1"/>
  <c r="X38" i="25"/>
  <c r="W38" i="25"/>
  <c r="W23" i="25" s="1"/>
  <c r="V38" i="25"/>
  <c r="U38" i="25"/>
  <c r="U23" i="25" s="1"/>
  <c r="T38" i="25"/>
  <c r="S38" i="25"/>
  <c r="S23" i="25" s="1"/>
  <c r="R38" i="25"/>
  <c r="Q38" i="25"/>
  <c r="Q23" i="25" s="1"/>
  <c r="P38" i="25"/>
  <c r="O38" i="25"/>
  <c r="O23" i="25" s="1"/>
  <c r="N38" i="25"/>
  <c r="M38" i="25"/>
  <c r="M23" i="25" s="1"/>
  <c r="K23" i="25"/>
  <c r="I23" i="25"/>
  <c r="H23" i="25"/>
  <c r="G23" i="25"/>
  <c r="E38" i="25"/>
  <c r="E23" i="25" s="1"/>
  <c r="AL34" i="25"/>
  <c r="AL33" i="25" s="1"/>
  <c r="AH34" i="25"/>
  <c r="AH33" i="25" s="1"/>
  <c r="J34" i="25"/>
  <c r="F34" i="25"/>
  <c r="F33" i="25" s="1"/>
  <c r="BN33" i="25"/>
  <c r="BM33" i="25"/>
  <c r="BL33" i="25"/>
  <c r="BK33" i="25"/>
  <c r="BJ33" i="25"/>
  <c r="BI33" i="25"/>
  <c r="BH33" i="25"/>
  <c r="BG33" i="25"/>
  <c r="BF33" i="25"/>
  <c r="BE33" i="25"/>
  <c r="BD33" i="25"/>
  <c r="BC33" i="25"/>
  <c r="BB33" i="25"/>
  <c r="BA33" i="25"/>
  <c r="AZ33" i="25"/>
  <c r="AY33" i="25"/>
  <c r="AX33" i="25"/>
  <c r="AW33" i="25"/>
  <c r="AV33" i="25"/>
  <c r="AU33" i="25"/>
  <c r="AM33" i="25"/>
  <c r="AK33" i="25"/>
  <c r="AJ33" i="25"/>
  <c r="AI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E33" i="25"/>
  <c r="AL32" i="25"/>
  <c r="AH32" i="25"/>
  <c r="AH31" i="25" s="1"/>
  <c r="J32" i="25"/>
  <c r="F32" i="25"/>
  <c r="F31" i="25" s="1"/>
  <c r="BN31" i="25"/>
  <c r="BM31" i="25"/>
  <c r="BL31" i="25"/>
  <c r="BK31" i="25"/>
  <c r="BJ31" i="25"/>
  <c r="BI31" i="25"/>
  <c r="BH31" i="25"/>
  <c r="BG31" i="25"/>
  <c r="BF31" i="25"/>
  <c r="BE31" i="25"/>
  <c r="BD31" i="25"/>
  <c r="BC31" i="25"/>
  <c r="BB31" i="25"/>
  <c r="BA31" i="25"/>
  <c r="AZ31" i="25"/>
  <c r="AY31" i="25"/>
  <c r="AX31" i="25"/>
  <c r="AW31" i="25"/>
  <c r="AV31" i="25"/>
  <c r="AU31" i="25"/>
  <c r="AM31" i="25"/>
  <c r="AL31" i="25"/>
  <c r="AK31" i="25"/>
  <c r="AJ31" i="25"/>
  <c r="AI31" i="25"/>
  <c r="AG31" i="25"/>
  <c r="AF31" i="25"/>
  <c r="AF27" i="25" s="1"/>
  <c r="AF26" i="25" s="1"/>
  <c r="AF25" i="25" s="1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E31" i="25"/>
  <c r="AL30" i="25"/>
  <c r="AH30" i="25"/>
  <c r="J30" i="25"/>
  <c r="F30" i="25"/>
  <c r="AL29" i="25"/>
  <c r="AH29" i="25"/>
  <c r="J29" i="25"/>
  <c r="F29" i="25"/>
  <c r="F28" i="25" s="1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E28" i="25"/>
  <c r="E27" i="25" s="1"/>
  <c r="E26" i="25" s="1"/>
  <c r="E22" i="25" s="1"/>
  <c r="AG27" i="25"/>
  <c r="AG26" i="25" s="1"/>
  <c r="AG22" i="25" s="1"/>
  <c r="AE27" i="25"/>
  <c r="AE26" i="25" s="1"/>
  <c r="AE22" i="25" s="1"/>
  <c r="AD27" i="25"/>
  <c r="AD26" i="25" s="1"/>
  <c r="AC27" i="25"/>
  <c r="AC26" i="25" s="1"/>
  <c r="AC22" i="25" s="1"/>
  <c r="AB27" i="25"/>
  <c r="AA27" i="25"/>
  <c r="AA26" i="25" s="1"/>
  <c r="AA22" i="25" s="1"/>
  <c r="Z27" i="25"/>
  <c r="Z26" i="25" s="1"/>
  <c r="Y27" i="25"/>
  <c r="Y26" i="25" s="1"/>
  <c r="Y22" i="25" s="1"/>
  <c r="X27" i="25"/>
  <c r="W27" i="25"/>
  <c r="W26" i="25" s="1"/>
  <c r="W22" i="25" s="1"/>
  <c r="V27" i="25"/>
  <c r="V26" i="25" s="1"/>
  <c r="U27" i="25"/>
  <c r="U26" i="25" s="1"/>
  <c r="U22" i="25" s="1"/>
  <c r="T27" i="25"/>
  <c r="S27" i="25"/>
  <c r="S26" i="25" s="1"/>
  <c r="S22" i="25" s="1"/>
  <c r="R27" i="25"/>
  <c r="R26" i="25" s="1"/>
  <c r="Q27" i="25"/>
  <c r="Q26" i="25" s="1"/>
  <c r="Q22" i="25" s="1"/>
  <c r="P27" i="25"/>
  <c r="O27" i="25"/>
  <c r="O26" i="25" s="1"/>
  <c r="O22" i="25" s="1"/>
  <c r="N27" i="25"/>
  <c r="N26" i="25" s="1"/>
  <c r="M27" i="25"/>
  <c r="M26" i="25" s="1"/>
  <c r="M22" i="25" s="1"/>
  <c r="L27" i="25"/>
  <c r="K27" i="25"/>
  <c r="K26" i="25" s="1"/>
  <c r="J27" i="25"/>
  <c r="J26" i="25" s="1"/>
  <c r="J22" i="25" s="1"/>
  <c r="I27" i="25"/>
  <c r="I26" i="25" s="1"/>
  <c r="I22" i="25" s="1"/>
  <c r="H27" i="25"/>
  <c r="G27" i="25"/>
  <c r="G26" i="25" s="1"/>
  <c r="G22" i="25" s="1"/>
  <c r="AB26" i="25"/>
  <c r="AB25" i="25" s="1"/>
  <c r="X26" i="25"/>
  <c r="X25" i="25" s="1"/>
  <c r="T26" i="25"/>
  <c r="T25" i="25" s="1"/>
  <c r="P26" i="25"/>
  <c r="P25" i="25" s="1"/>
  <c r="L26" i="25"/>
  <c r="H26" i="25"/>
  <c r="AF24" i="25"/>
  <c r="AD24" i="25"/>
  <c r="AB24" i="25"/>
  <c r="Z24" i="25"/>
  <c r="X24" i="25"/>
  <c r="V24" i="25"/>
  <c r="T24" i="25"/>
  <c r="R24" i="25"/>
  <c r="P24" i="25"/>
  <c r="N24" i="25"/>
  <c r="L24" i="25"/>
  <c r="E24" i="25"/>
  <c r="AF23" i="25"/>
  <c r="AD23" i="25"/>
  <c r="AB23" i="25"/>
  <c r="Z23" i="25"/>
  <c r="X23" i="25"/>
  <c r="V23" i="25"/>
  <c r="T23" i="25"/>
  <c r="R23" i="25"/>
  <c r="P23" i="25"/>
  <c r="N23" i="25"/>
  <c r="J38" i="25" l="1"/>
  <c r="J23" i="25" s="1"/>
  <c r="J24" i="25"/>
  <c r="F38" i="25"/>
  <c r="F23" i="25" s="1"/>
  <c r="F24" i="25"/>
  <c r="AG25" i="29"/>
  <c r="G21" i="29"/>
  <c r="AG24" i="29"/>
  <c r="N22" i="25"/>
  <c r="N25" i="25"/>
  <c r="R22" i="25"/>
  <c r="R25" i="25"/>
  <c r="V22" i="25"/>
  <c r="V25" i="25"/>
  <c r="Z22" i="25"/>
  <c r="Z25" i="25"/>
  <c r="AD22" i="25"/>
  <c r="AD25" i="25"/>
  <c r="E21" i="25"/>
  <c r="F27" i="25"/>
  <c r="F26" i="25" s="1"/>
  <c r="H25" i="25"/>
  <c r="L25" i="25"/>
  <c r="N21" i="25"/>
  <c r="R21" i="25"/>
  <c r="V21" i="25"/>
  <c r="Z21" i="25"/>
  <c r="AD21" i="25"/>
  <c r="E25" i="25"/>
  <c r="H22" i="25"/>
  <c r="H21" i="25" s="1"/>
  <c r="L22" i="25"/>
  <c r="L21" i="25" s="1"/>
  <c r="P22" i="25"/>
  <c r="P21" i="25" s="1"/>
  <c r="T22" i="25"/>
  <c r="T21" i="25" s="1"/>
  <c r="X22" i="25"/>
  <c r="X21" i="25" s="1"/>
  <c r="AB22" i="25"/>
  <c r="AB21" i="25" s="1"/>
  <c r="AF22" i="25"/>
  <c r="AF21" i="25" s="1"/>
  <c r="K25" i="25"/>
  <c r="K24" i="25"/>
  <c r="K21" i="25" s="1"/>
  <c r="M25" i="25"/>
  <c r="M24" i="25"/>
  <c r="M21" i="25" s="1"/>
  <c r="O25" i="25"/>
  <c r="O24" i="25"/>
  <c r="O21" i="25" s="1"/>
  <c r="Q25" i="25"/>
  <c r="Q24" i="25"/>
  <c r="Q21" i="25" s="1"/>
  <c r="S25" i="25"/>
  <c r="S24" i="25"/>
  <c r="S21" i="25" s="1"/>
  <c r="U25" i="25"/>
  <c r="U24" i="25"/>
  <c r="U21" i="25" s="1"/>
  <c r="W25" i="25"/>
  <c r="W24" i="25"/>
  <c r="W21" i="25" s="1"/>
  <c r="Y25" i="25"/>
  <c r="Y24" i="25"/>
  <c r="Y21" i="25" s="1"/>
  <c r="AA25" i="25"/>
  <c r="AA24" i="25"/>
  <c r="AA21" i="25" s="1"/>
  <c r="AC25" i="25"/>
  <c r="AC24" i="25"/>
  <c r="AC21" i="25" s="1"/>
  <c r="AE25" i="25"/>
  <c r="AE24" i="25"/>
  <c r="AE21" i="25" s="1"/>
  <c r="AG25" i="25"/>
  <c r="AG24" i="25"/>
  <c r="AG21" i="25" s="1"/>
  <c r="G25" i="25"/>
  <c r="G24" i="25"/>
  <c r="G21" i="25" s="1"/>
  <c r="I25" i="25"/>
  <c r="I24" i="25"/>
  <c r="I21" i="25" s="1"/>
  <c r="J21" i="25" l="1"/>
  <c r="J25" i="25"/>
  <c r="AG21" i="29"/>
  <c r="AG20" i="29"/>
  <c r="F22" i="25"/>
  <c r="F21" i="25" s="1"/>
  <c r="F25" i="25"/>
  <c r="Z27" i="14"/>
  <c r="Z26" i="14" s="1"/>
  <c r="AB27" i="14"/>
  <c r="AB26" i="14" s="1"/>
  <c r="Y28" i="14"/>
  <c r="Y27" i="14" s="1"/>
  <c r="Y26" i="14" s="1"/>
  <c r="Z28" i="14"/>
  <c r="AA28" i="14"/>
  <c r="AA27" i="14" s="1"/>
  <c r="AA26" i="14" s="1"/>
  <c r="AB28" i="14"/>
  <c r="AC28" i="14"/>
  <c r="AC27" i="14" s="1"/>
  <c r="AC26" i="14" s="1"/>
  <c r="Y50" i="14"/>
  <c r="AA24" i="14"/>
  <c r="Z24" i="14"/>
  <c r="AB24" i="14"/>
  <c r="AB21" i="14" s="1"/>
  <c r="AA52" i="23"/>
  <c r="AA48" i="23" s="1"/>
  <c r="AA44" i="23" s="1"/>
  <c r="AA40" i="23" s="1"/>
  <c r="Z52" i="23"/>
  <c r="Y52" i="23"/>
  <c r="Y48" i="23" s="1"/>
  <c r="Y44" i="23" s="1"/>
  <c r="Y40" i="23" s="1"/>
  <c r="Y36" i="23" s="1"/>
  <c r="Y32" i="23" s="1"/>
  <c r="Y28" i="23" s="1"/>
  <c r="Y24" i="23" s="1"/>
  <c r="Y20" i="23" s="1"/>
  <c r="X52" i="23"/>
  <c r="X48" i="23" s="1"/>
  <c r="X44" i="23" s="1"/>
  <c r="X40" i="23" s="1"/>
  <c r="X36" i="23" s="1"/>
  <c r="X32" i="23" s="1"/>
  <c r="X28" i="23" s="1"/>
  <c r="X24" i="23" s="1"/>
  <c r="X20" i="23" s="1"/>
  <c r="W52" i="23"/>
  <c r="W48" i="23" s="1"/>
  <c r="W44" i="23" s="1"/>
  <c r="W40" i="23" s="1"/>
  <c r="W36" i="23" s="1"/>
  <c r="W32" i="23" s="1"/>
  <c r="W28" i="23" s="1"/>
  <c r="W24" i="23" s="1"/>
  <c r="W20" i="23" s="1"/>
  <c r="V52" i="23"/>
  <c r="U52" i="23"/>
  <c r="U48" i="23" s="1"/>
  <c r="U44" i="23" s="1"/>
  <c r="U40" i="23" s="1"/>
  <c r="U36" i="23" s="1"/>
  <c r="U32" i="23" s="1"/>
  <c r="U28" i="23" s="1"/>
  <c r="U24" i="23" s="1"/>
  <c r="U20" i="23" s="1"/>
  <c r="T52" i="23"/>
  <c r="T48" i="23" s="1"/>
  <c r="T44" i="23" s="1"/>
  <c r="T40" i="23" s="1"/>
  <c r="T36" i="23" s="1"/>
  <c r="T32" i="23" s="1"/>
  <c r="T28" i="23" s="1"/>
  <c r="T24" i="23" s="1"/>
  <c r="T20" i="23" s="1"/>
  <c r="R49" i="23"/>
  <c r="R23" i="23" s="1"/>
  <c r="AA51" i="23"/>
  <c r="AA47" i="23" s="1"/>
  <c r="AA43" i="23" s="1"/>
  <c r="AA39" i="23" s="1"/>
  <c r="Z51" i="23"/>
  <c r="Z47" i="23" s="1"/>
  <c r="Z43" i="23" s="1"/>
  <c r="Z39" i="23" s="1"/>
  <c r="Z35" i="23" s="1"/>
  <c r="Z31" i="23" s="1"/>
  <c r="Z27" i="23" s="1"/>
  <c r="Z23" i="23" s="1"/>
  <c r="Y51" i="23"/>
  <c r="Y47" i="23" s="1"/>
  <c r="Y43" i="23" s="1"/>
  <c r="Y39" i="23" s="1"/>
  <c r="Y35" i="23" s="1"/>
  <c r="Y31" i="23" s="1"/>
  <c r="Y27" i="23" s="1"/>
  <c r="Y23" i="23" s="1"/>
  <c r="X51" i="23"/>
  <c r="X47" i="23" s="1"/>
  <c r="X43" i="23" s="1"/>
  <c r="X39" i="23" s="1"/>
  <c r="X35" i="23" s="1"/>
  <c r="X31" i="23" s="1"/>
  <c r="X27" i="23" s="1"/>
  <c r="X23" i="23" s="1"/>
  <c r="W51" i="23"/>
  <c r="W47" i="23" s="1"/>
  <c r="W43" i="23" s="1"/>
  <c r="W39" i="23" s="1"/>
  <c r="W35" i="23" s="1"/>
  <c r="W31" i="23" s="1"/>
  <c r="W27" i="23" s="1"/>
  <c r="W23" i="23" s="1"/>
  <c r="V51" i="23"/>
  <c r="U51" i="23"/>
  <c r="U47" i="23" s="1"/>
  <c r="U43" i="23" s="1"/>
  <c r="U39" i="23" s="1"/>
  <c r="U35" i="23" s="1"/>
  <c r="U31" i="23" s="1"/>
  <c r="U27" i="23" s="1"/>
  <c r="U23" i="23" s="1"/>
  <c r="T51" i="23"/>
  <c r="T47" i="23" s="1"/>
  <c r="T43" i="23" s="1"/>
  <c r="T39" i="23" s="1"/>
  <c r="T35" i="23" s="1"/>
  <c r="T31" i="23" s="1"/>
  <c r="T27" i="23" s="1"/>
  <c r="T23" i="23" s="1"/>
  <c r="J51" i="23"/>
  <c r="F51" i="23"/>
  <c r="AA50" i="23"/>
  <c r="AA46" i="23" s="1"/>
  <c r="AA42" i="23" s="1"/>
  <c r="AA38" i="23" s="1"/>
  <c r="Z50" i="23"/>
  <c r="Z46" i="23" s="1"/>
  <c r="Z42" i="23" s="1"/>
  <c r="Z38" i="23" s="1"/>
  <c r="Z34" i="23" s="1"/>
  <c r="Z30" i="23" s="1"/>
  <c r="Z26" i="23" s="1"/>
  <c r="Z22" i="23" s="1"/>
  <c r="Y50" i="23"/>
  <c r="Y46" i="23" s="1"/>
  <c r="Y42" i="23" s="1"/>
  <c r="Y38" i="23" s="1"/>
  <c r="Y34" i="23" s="1"/>
  <c r="Y30" i="23" s="1"/>
  <c r="Y26" i="23" s="1"/>
  <c r="Y22" i="23" s="1"/>
  <c r="X50" i="23"/>
  <c r="X46" i="23" s="1"/>
  <c r="X42" i="23" s="1"/>
  <c r="X38" i="23" s="1"/>
  <c r="X34" i="23" s="1"/>
  <c r="X30" i="23" s="1"/>
  <c r="X26" i="23" s="1"/>
  <c r="X22" i="23" s="1"/>
  <c r="W50" i="23"/>
  <c r="W46" i="23" s="1"/>
  <c r="W42" i="23" s="1"/>
  <c r="W38" i="23" s="1"/>
  <c r="W34" i="23" s="1"/>
  <c r="W30" i="23" s="1"/>
  <c r="W26" i="23" s="1"/>
  <c r="W22" i="23" s="1"/>
  <c r="V50" i="23"/>
  <c r="U50" i="23"/>
  <c r="U46" i="23" s="1"/>
  <c r="U42" i="23" s="1"/>
  <c r="U38" i="23" s="1"/>
  <c r="U34" i="23" s="1"/>
  <c r="U30" i="23" s="1"/>
  <c r="U26" i="23" s="1"/>
  <c r="U22" i="23" s="1"/>
  <c r="T50" i="23"/>
  <c r="T46" i="23" s="1"/>
  <c r="T42" i="23" s="1"/>
  <c r="T38" i="23" s="1"/>
  <c r="T34" i="23" s="1"/>
  <c r="T30" i="23" s="1"/>
  <c r="T26" i="23" s="1"/>
  <c r="T22" i="23" s="1"/>
  <c r="N49" i="23"/>
  <c r="N23" i="23" s="1"/>
  <c r="N20" i="23" s="1"/>
  <c r="J50" i="23"/>
  <c r="AA49" i="23"/>
  <c r="Z49" i="23"/>
  <c r="Y49" i="23"/>
  <c r="X49" i="23"/>
  <c r="W49" i="23"/>
  <c r="V49" i="23"/>
  <c r="U49" i="23"/>
  <c r="T49" i="23"/>
  <c r="Z48" i="23"/>
  <c r="V48" i="23"/>
  <c r="R48" i="23"/>
  <c r="N48" i="23"/>
  <c r="J48" i="23"/>
  <c r="F48" i="23"/>
  <c r="V47" i="23"/>
  <c r="V43" i="23" s="1"/>
  <c r="V39" i="23" s="1"/>
  <c r="V35" i="23" s="1"/>
  <c r="V31" i="23" s="1"/>
  <c r="V27" i="23" s="1"/>
  <c r="V23" i="23" s="1"/>
  <c r="R47" i="23"/>
  <c r="N47" i="23"/>
  <c r="J47" i="23"/>
  <c r="F47" i="23"/>
  <c r="V46" i="23"/>
  <c r="V42" i="23" s="1"/>
  <c r="V38" i="23" s="1"/>
  <c r="V34" i="23" s="1"/>
  <c r="V30" i="23" s="1"/>
  <c r="V26" i="23" s="1"/>
  <c r="V22" i="23" s="1"/>
  <c r="R46" i="23"/>
  <c r="N46" i="23"/>
  <c r="J46" i="23"/>
  <c r="F46" i="23"/>
  <c r="AA45" i="23"/>
  <c r="Z45" i="23"/>
  <c r="Z41" i="23" s="1"/>
  <c r="Z37" i="23" s="1"/>
  <c r="Z33" i="23" s="1"/>
  <c r="Z29" i="23" s="1"/>
  <c r="Z25" i="23" s="1"/>
  <c r="Z21" i="23" s="1"/>
  <c r="Y45" i="23"/>
  <c r="Y41" i="23" s="1"/>
  <c r="Y37" i="23" s="1"/>
  <c r="Y33" i="23" s="1"/>
  <c r="Y29" i="23" s="1"/>
  <c r="Y25" i="23" s="1"/>
  <c r="Y21" i="23" s="1"/>
  <c r="X45" i="23"/>
  <c r="X41" i="23" s="1"/>
  <c r="X37" i="23" s="1"/>
  <c r="X33" i="23" s="1"/>
  <c r="X29" i="23" s="1"/>
  <c r="X25" i="23" s="1"/>
  <c r="X21" i="23" s="1"/>
  <c r="W45" i="23"/>
  <c r="V45" i="23"/>
  <c r="V41" i="23" s="1"/>
  <c r="V37" i="23" s="1"/>
  <c r="V33" i="23" s="1"/>
  <c r="V29" i="23" s="1"/>
  <c r="V25" i="23" s="1"/>
  <c r="V21" i="23" s="1"/>
  <c r="U45" i="23"/>
  <c r="U41" i="23" s="1"/>
  <c r="U37" i="23" s="1"/>
  <c r="U33" i="23" s="1"/>
  <c r="U29" i="23" s="1"/>
  <c r="U25" i="23" s="1"/>
  <c r="U21" i="23" s="1"/>
  <c r="T45" i="23"/>
  <c r="T41" i="23" s="1"/>
  <c r="T37" i="23" s="1"/>
  <c r="T33" i="23" s="1"/>
  <c r="T29" i="23" s="1"/>
  <c r="T25" i="23" s="1"/>
  <c r="T21" i="23" s="1"/>
  <c r="R45" i="23"/>
  <c r="N45" i="23"/>
  <c r="J45" i="23"/>
  <c r="F45" i="23"/>
  <c r="Z44" i="23"/>
  <c r="Z40" i="23" s="1"/>
  <c r="Z36" i="23" s="1"/>
  <c r="Z32" i="23" s="1"/>
  <c r="Z28" i="23" s="1"/>
  <c r="Z24" i="23" s="1"/>
  <c r="Z20" i="23" s="1"/>
  <c r="V44" i="23"/>
  <c r="V40" i="23" s="1"/>
  <c r="V36" i="23" s="1"/>
  <c r="V32" i="23" s="1"/>
  <c r="V28" i="23" s="1"/>
  <c r="V24" i="23" s="1"/>
  <c r="V20" i="23" s="1"/>
  <c r="R44" i="23"/>
  <c r="J44" i="23"/>
  <c r="F44" i="23"/>
  <c r="R43" i="23"/>
  <c r="N43" i="23"/>
  <c r="J43" i="23"/>
  <c r="F43" i="23"/>
  <c r="AA41" i="23"/>
  <c r="AA37" i="23" s="1"/>
  <c r="AA33" i="23" s="1"/>
  <c r="AA29" i="23" s="1"/>
  <c r="AA25" i="23" s="1"/>
  <c r="AA21" i="23" s="1"/>
  <c r="W41" i="23"/>
  <c r="W37" i="23" s="1"/>
  <c r="W33" i="23" s="1"/>
  <c r="W29" i="23" s="1"/>
  <c r="R41" i="23"/>
  <c r="N41" i="23"/>
  <c r="N37" i="23"/>
  <c r="R39" i="23"/>
  <c r="N39" i="23"/>
  <c r="J39" i="23"/>
  <c r="F39" i="23"/>
  <c r="R38" i="23"/>
  <c r="N38" i="23"/>
  <c r="J38" i="23"/>
  <c r="F38" i="23"/>
  <c r="S37" i="23"/>
  <c r="R37" i="23"/>
  <c r="R22" i="23" s="1"/>
  <c r="Q37" i="23"/>
  <c r="Q24" i="23" s="1"/>
  <c r="P37" i="23"/>
  <c r="P24" i="23" s="1"/>
  <c r="O37" i="23"/>
  <c r="O22" i="23" s="1"/>
  <c r="M37" i="23"/>
  <c r="M24" i="23" s="1"/>
  <c r="K37" i="23"/>
  <c r="J37" i="23"/>
  <c r="I37" i="23"/>
  <c r="H37" i="23"/>
  <c r="G37" i="23"/>
  <c r="E37" i="23"/>
  <c r="E24" i="23" s="1"/>
  <c r="R33" i="23"/>
  <c r="N33" i="23"/>
  <c r="J33" i="23"/>
  <c r="F33" i="23"/>
  <c r="AA32" i="23"/>
  <c r="R32" i="23"/>
  <c r="N32" i="23"/>
  <c r="J32" i="23"/>
  <c r="F32" i="23"/>
  <c r="AA31" i="23"/>
  <c r="R31" i="23"/>
  <c r="N31" i="23"/>
  <c r="J31" i="23"/>
  <c r="F31" i="23"/>
  <c r="AA30" i="23"/>
  <c r="R30" i="23"/>
  <c r="N30" i="23"/>
  <c r="J30" i="23"/>
  <c r="F30" i="23"/>
  <c r="R29" i="23"/>
  <c r="N29" i="23"/>
  <c r="J29" i="23"/>
  <c r="F29" i="23"/>
  <c r="AA28" i="23"/>
  <c r="R28" i="23"/>
  <c r="N28" i="23"/>
  <c r="J28" i="23"/>
  <c r="F28" i="23"/>
  <c r="AA27" i="23"/>
  <c r="R27" i="23"/>
  <c r="N27" i="23"/>
  <c r="J27" i="23"/>
  <c r="F27" i="23"/>
  <c r="AA26" i="23"/>
  <c r="S21" i="23"/>
  <c r="R26" i="23"/>
  <c r="Q26" i="23"/>
  <c r="P26" i="23"/>
  <c r="O26" i="23"/>
  <c r="N26" i="23"/>
  <c r="M26" i="23"/>
  <c r="K26" i="23"/>
  <c r="J26" i="23"/>
  <c r="I26" i="23"/>
  <c r="H26" i="23"/>
  <c r="G26" i="23"/>
  <c r="F26" i="23"/>
  <c r="E26" i="23"/>
  <c r="W25" i="23"/>
  <c r="W21" i="23" s="1"/>
  <c r="R25" i="23"/>
  <c r="Q25" i="23"/>
  <c r="P25" i="23"/>
  <c r="O25" i="23"/>
  <c r="N25" i="23"/>
  <c r="K25" i="23"/>
  <c r="J25" i="23"/>
  <c r="I25" i="23"/>
  <c r="H25" i="23"/>
  <c r="G25" i="23"/>
  <c r="F25" i="23"/>
  <c r="E25" i="23"/>
  <c r="AA24" i="23"/>
  <c r="AA23" i="23"/>
  <c r="S23" i="23"/>
  <c r="Q23" i="23"/>
  <c r="P23" i="23"/>
  <c r="O23" i="23"/>
  <c r="M23" i="23"/>
  <c r="M20" i="23" s="1"/>
  <c r="K23" i="23"/>
  <c r="I23" i="23"/>
  <c r="H23" i="23"/>
  <c r="G23" i="23"/>
  <c r="E23" i="23"/>
  <c r="AA22" i="23"/>
  <c r="Q22" i="23"/>
  <c r="J22" i="23"/>
  <c r="H22" i="23"/>
  <c r="R21" i="23"/>
  <c r="Q21" i="23"/>
  <c r="P21" i="23"/>
  <c r="O21" i="23"/>
  <c r="N21" i="23"/>
  <c r="M21" i="23"/>
  <c r="J21" i="23"/>
  <c r="I21" i="23"/>
  <c r="H21" i="23"/>
  <c r="G21" i="23"/>
  <c r="F21" i="23"/>
  <c r="E21" i="23"/>
  <c r="AA20" i="23"/>
  <c r="D19" i="23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R19" i="23" s="1"/>
  <c r="S19" i="23" s="1"/>
  <c r="T19" i="23" s="1"/>
  <c r="U19" i="23" s="1"/>
  <c r="V19" i="23" s="1"/>
  <c r="W19" i="23" s="1"/>
  <c r="X19" i="23" s="1"/>
  <c r="Y19" i="23" s="1"/>
  <c r="Z19" i="23" s="1"/>
  <c r="AA19" i="23" s="1"/>
  <c r="B19" i="22"/>
  <c r="C19" i="22" s="1"/>
  <c r="D19" i="22" s="1"/>
  <c r="E19" i="22" s="1"/>
  <c r="F19" i="22" s="1"/>
  <c r="G19" i="22" s="1"/>
  <c r="H19" i="22" s="1"/>
  <c r="I19" i="22" s="1"/>
  <c r="J19" i="22" s="1"/>
  <c r="K19" i="22" s="1"/>
  <c r="L19" i="22" s="1"/>
  <c r="M19" i="22" s="1"/>
  <c r="N19" i="22" s="1"/>
  <c r="O19" i="22" s="1"/>
  <c r="P19" i="22" s="1"/>
  <c r="Q19" i="22" s="1"/>
  <c r="R19" i="22" s="1"/>
  <c r="S19" i="22" s="1"/>
  <c r="T19" i="22" s="1"/>
  <c r="U19" i="22" s="1"/>
  <c r="V19" i="22" s="1"/>
  <c r="F27" i="22"/>
  <c r="F26" i="22" s="1"/>
  <c r="F25" i="22" s="1"/>
  <c r="G27" i="22"/>
  <c r="G26" i="22" s="1"/>
  <c r="G25" i="22" s="1"/>
  <c r="H27" i="22"/>
  <c r="H26" i="22" s="1"/>
  <c r="H25" i="22" s="1"/>
  <c r="J27" i="22"/>
  <c r="L24" i="22"/>
  <c r="N24" i="22"/>
  <c r="G28" i="22"/>
  <c r="I28" i="22"/>
  <c r="I27" i="22" s="1"/>
  <c r="I26" i="22" s="1"/>
  <c r="I25" i="22" s="1"/>
  <c r="M28" i="22"/>
  <c r="M24" i="22" s="1"/>
  <c r="O28" i="22"/>
  <c r="G29" i="22"/>
  <c r="I29" i="22"/>
  <c r="M29" i="22"/>
  <c r="O29" i="22"/>
  <c r="F30" i="22"/>
  <c r="G30" i="22"/>
  <c r="H30" i="22"/>
  <c r="J30" i="22"/>
  <c r="L30" i="22"/>
  <c r="N30" i="22"/>
  <c r="P30" i="22"/>
  <c r="G31" i="22"/>
  <c r="I31" i="22"/>
  <c r="I30" i="22" s="1"/>
  <c r="M31" i="22"/>
  <c r="M30" i="22" s="1"/>
  <c r="O31" i="22"/>
  <c r="O30" i="22" s="1"/>
  <c r="F32" i="22"/>
  <c r="G32" i="22"/>
  <c r="H32" i="22"/>
  <c r="J32" i="22"/>
  <c r="L32" i="22"/>
  <c r="N32" i="22"/>
  <c r="P32" i="22"/>
  <c r="G33" i="22"/>
  <c r="I33" i="22"/>
  <c r="I32" i="22" s="1"/>
  <c r="M33" i="22"/>
  <c r="M32" i="22" s="1"/>
  <c r="O33" i="22"/>
  <c r="O32" i="22" s="1"/>
  <c r="G34" i="22"/>
  <c r="I34" i="22"/>
  <c r="M34" i="22"/>
  <c r="O34" i="22"/>
  <c r="P34" i="22"/>
  <c r="S34" i="22" s="1"/>
  <c r="Q34" i="22"/>
  <c r="R34" i="22"/>
  <c r="T34" i="22"/>
  <c r="G35" i="22"/>
  <c r="I35" i="22"/>
  <c r="M35" i="22"/>
  <c r="O35" i="22"/>
  <c r="R35" i="22" s="1"/>
  <c r="P35" i="22"/>
  <c r="Q35" i="22"/>
  <c r="T35" i="22" s="1"/>
  <c r="S35" i="22"/>
  <c r="G36" i="22"/>
  <c r="I36" i="22"/>
  <c r="M36" i="22"/>
  <c r="O36" i="22"/>
  <c r="F22" i="22"/>
  <c r="L37" i="22"/>
  <c r="M37" i="22"/>
  <c r="N37" i="22"/>
  <c r="P37" i="22"/>
  <c r="Q37" i="22"/>
  <c r="R37" i="22"/>
  <c r="S37" i="22"/>
  <c r="T37" i="22"/>
  <c r="U37" i="22"/>
  <c r="O40" i="22"/>
  <c r="O37" i="22" s="1"/>
  <c r="G46" i="22"/>
  <c r="F49" i="22"/>
  <c r="F23" i="22" s="1"/>
  <c r="M50" i="22"/>
  <c r="O50" i="22"/>
  <c r="I52" i="22"/>
  <c r="M52" i="22"/>
  <c r="O52" i="22"/>
  <c r="M55" i="22"/>
  <c r="G56" i="22"/>
  <c r="I56" i="22"/>
  <c r="M56" i="22"/>
  <c r="O56" i="22"/>
  <c r="G59" i="22"/>
  <c r="I59" i="22"/>
  <c r="M59" i="22"/>
  <c r="O59" i="22"/>
  <c r="U22" i="22" l="1"/>
  <c r="U20" i="22" s="1"/>
  <c r="U24" i="22"/>
  <c r="T22" i="22"/>
  <c r="T20" i="22" s="1"/>
  <c r="T24" i="22"/>
  <c r="R24" i="22"/>
  <c r="R22" i="22"/>
  <c r="R20" i="22" s="1"/>
  <c r="Q22" i="22"/>
  <c r="Q20" i="22" s="1"/>
  <c r="Q24" i="22"/>
  <c r="S24" i="22"/>
  <c r="S22" i="22"/>
  <c r="S20" i="22" s="1"/>
  <c r="K21" i="23"/>
  <c r="K24" i="23"/>
  <c r="G22" i="23"/>
  <c r="Q20" i="23"/>
  <c r="P24" i="22"/>
  <c r="J49" i="23"/>
  <c r="F49" i="23"/>
  <c r="F23" i="23" s="1"/>
  <c r="S24" i="23"/>
  <c r="K22" i="23"/>
  <c r="K20" i="23" s="1"/>
  <c r="I22" i="23"/>
  <c r="I20" i="23" s="1"/>
  <c r="F37" i="23"/>
  <c r="F22" i="23" s="1"/>
  <c r="F20" i="23" s="1"/>
  <c r="H20" i="23"/>
  <c r="G20" i="23"/>
  <c r="E22" i="23"/>
  <c r="E20" i="23"/>
  <c r="O20" i="23"/>
  <c r="Y24" i="14"/>
  <c r="Y25" i="14"/>
  <c r="R20" i="23"/>
  <c r="O24" i="23"/>
  <c r="N24" i="23"/>
  <c r="N22" i="23"/>
  <c r="M22" i="23"/>
  <c r="P22" i="23"/>
  <c r="P20" i="23" s="1"/>
  <c r="R24" i="23"/>
  <c r="S22" i="23"/>
  <c r="J26" i="22"/>
  <c r="J25" i="22" s="1"/>
  <c r="AB25" i="14"/>
  <c r="AA25" i="14"/>
  <c r="AA21" i="14"/>
  <c r="Y21" i="14"/>
  <c r="Z21" i="14"/>
  <c r="Z25" i="14"/>
  <c r="O24" i="22"/>
  <c r="F21" i="22"/>
  <c r="F20" i="22" s="1"/>
  <c r="J23" i="23" l="1"/>
  <c r="J20" i="23" s="1"/>
  <c r="Q30" i="12" l="1"/>
  <c r="Q49" i="12"/>
  <c r="Q23" i="12" s="1"/>
  <c r="Q37" i="12"/>
  <c r="Q22" i="12" s="1"/>
  <c r="Q35" i="12"/>
  <c r="Q34" i="12" s="1"/>
  <c r="Q32" i="12"/>
  <c r="Q27" i="12"/>
  <c r="I59" i="12"/>
  <c r="R59" i="12" s="1"/>
  <c r="I58" i="12"/>
  <c r="I57" i="12"/>
  <c r="R57" i="12" s="1"/>
  <c r="I56" i="12"/>
  <c r="I55" i="12"/>
  <c r="R55" i="12" s="1"/>
  <c r="I54" i="12"/>
  <c r="I53" i="12"/>
  <c r="R53" i="12" s="1"/>
  <c r="I52" i="12"/>
  <c r="I50" i="12"/>
  <c r="I48" i="12"/>
  <c r="I47" i="12"/>
  <c r="R47" i="12" s="1"/>
  <c r="I46" i="12"/>
  <c r="I45" i="12"/>
  <c r="R45" i="12" s="1"/>
  <c r="I43" i="12"/>
  <c r="R43" i="12" s="1"/>
  <c r="I42" i="12"/>
  <c r="I41" i="12"/>
  <c r="R41" i="12" s="1"/>
  <c r="T40" i="12"/>
  <c r="I39" i="12"/>
  <c r="R39" i="12" s="1"/>
  <c r="I38" i="12"/>
  <c r="I36" i="12"/>
  <c r="I33" i="12"/>
  <c r="R33" i="12" s="1"/>
  <c r="I29" i="12"/>
  <c r="R29" i="12" s="1"/>
  <c r="I28" i="12"/>
  <c r="O49" i="12"/>
  <c r="O37" i="12"/>
  <c r="O35" i="12"/>
  <c r="O34" i="12" s="1"/>
  <c r="O32" i="12"/>
  <c r="O30" i="12"/>
  <c r="O27" i="12"/>
  <c r="O23" i="12"/>
  <c r="O22" i="12"/>
  <c r="N49" i="12"/>
  <c r="N23" i="12" s="1"/>
  <c r="N37" i="12"/>
  <c r="N35" i="12"/>
  <c r="N34" i="12" s="1"/>
  <c r="N32" i="12"/>
  <c r="N30" i="12"/>
  <c r="N27" i="12"/>
  <c r="N22" i="12"/>
  <c r="M49" i="12"/>
  <c r="M23" i="12" s="1"/>
  <c r="M37" i="12"/>
  <c r="M22" i="12" s="1"/>
  <c r="M35" i="12"/>
  <c r="M34" i="12" s="1"/>
  <c r="M32" i="12"/>
  <c r="M30" i="12"/>
  <c r="M27" i="12"/>
  <c r="L49" i="12"/>
  <c r="L23" i="12" s="1"/>
  <c r="L37" i="12"/>
  <c r="L22" i="12" s="1"/>
  <c r="L35" i="12"/>
  <c r="L34" i="12" s="1"/>
  <c r="L32" i="12"/>
  <c r="L30" i="12"/>
  <c r="L27" i="12"/>
  <c r="K49" i="12"/>
  <c r="K23" i="12" s="1"/>
  <c r="K37" i="12"/>
  <c r="K35" i="12"/>
  <c r="K34" i="12" s="1"/>
  <c r="K32" i="12"/>
  <c r="K30" i="12"/>
  <c r="K27" i="12"/>
  <c r="I27" i="12" s="1"/>
  <c r="J49" i="12"/>
  <c r="J37" i="12"/>
  <c r="J35" i="12"/>
  <c r="J34" i="12" s="1"/>
  <c r="J32" i="12"/>
  <c r="J30" i="12"/>
  <c r="J27" i="12"/>
  <c r="J23" i="12"/>
  <c r="J22" i="12"/>
  <c r="P23" i="12"/>
  <c r="P37" i="12"/>
  <c r="P22" i="12" s="1"/>
  <c r="P35" i="12"/>
  <c r="P34" i="12" s="1"/>
  <c r="P32" i="12"/>
  <c r="P30" i="12"/>
  <c r="P27" i="12"/>
  <c r="F49" i="12"/>
  <c r="F23" i="12" s="1"/>
  <c r="F37" i="12"/>
  <c r="F22" i="12" s="1"/>
  <c r="F35" i="12"/>
  <c r="F34" i="12" s="1"/>
  <c r="F32" i="12"/>
  <c r="F30" i="12"/>
  <c r="F27" i="12"/>
  <c r="D49" i="12"/>
  <c r="D23" i="12" s="1"/>
  <c r="D37" i="12"/>
  <c r="D22" i="12" s="1"/>
  <c r="D35" i="12"/>
  <c r="D34" i="12" s="1"/>
  <c r="D32" i="12"/>
  <c r="D30" i="12"/>
  <c r="D27" i="12"/>
  <c r="BZ34" i="13"/>
  <c r="BZ32" i="13"/>
  <c r="BZ30" i="13"/>
  <c r="BZ29" i="13"/>
  <c r="BJ36" i="13"/>
  <c r="BJ35" i="13" s="1"/>
  <c r="BJ26" i="13" s="1"/>
  <c r="BJ22" i="13" l="1"/>
  <c r="BJ21" i="13" s="1"/>
  <c r="BJ25" i="13"/>
  <c r="I32" i="12"/>
  <c r="T32" i="12" s="1"/>
  <c r="U32" i="12" s="1"/>
  <c r="D26" i="12"/>
  <c r="D25" i="12" s="1"/>
  <c r="D21" i="12" s="1"/>
  <c r="D20" i="12" s="1"/>
  <c r="F26" i="12"/>
  <c r="F25" i="12" s="1"/>
  <c r="T42" i="12"/>
  <c r="T44" i="12"/>
  <c r="T46" i="12"/>
  <c r="T48" i="12"/>
  <c r="T50" i="12"/>
  <c r="T52" i="12"/>
  <c r="T54" i="12"/>
  <c r="T56" i="12"/>
  <c r="T58" i="12"/>
  <c r="I37" i="12"/>
  <c r="R37" i="12" s="1"/>
  <c r="P26" i="12"/>
  <c r="P25" i="12" s="1"/>
  <c r="P24" i="12" s="1"/>
  <c r="T27" i="12"/>
  <c r="U27" i="12" s="1"/>
  <c r="K22" i="12"/>
  <c r="I22" i="12" s="1"/>
  <c r="T22" i="12" s="1"/>
  <c r="U22" i="12" s="1"/>
  <c r="N26" i="12"/>
  <c r="N25" i="12" s="1"/>
  <c r="N21" i="12" s="1"/>
  <c r="N20" i="12" s="1"/>
  <c r="O26" i="12"/>
  <c r="O25" i="12" s="1"/>
  <c r="O21" i="12" s="1"/>
  <c r="O20" i="12" s="1"/>
  <c r="T36" i="12"/>
  <c r="H26" i="12"/>
  <c r="H25" i="12" s="1"/>
  <c r="T34" i="12"/>
  <c r="R27" i="12"/>
  <c r="T28" i="12"/>
  <c r="U28" i="12" s="1"/>
  <c r="T38" i="12"/>
  <c r="I34" i="12"/>
  <c r="I23" i="12"/>
  <c r="R23" i="12" s="1"/>
  <c r="I35" i="12"/>
  <c r="R35" i="12" s="1"/>
  <c r="I49" i="12"/>
  <c r="R49" i="12" s="1"/>
  <c r="R30" i="12"/>
  <c r="Q26" i="12"/>
  <c r="Q25" i="12" s="1"/>
  <c r="U31" i="12"/>
  <c r="R34" i="12"/>
  <c r="R28" i="12"/>
  <c r="R36" i="12"/>
  <c r="R38" i="12"/>
  <c r="R40" i="12"/>
  <c r="R42" i="12"/>
  <c r="R46" i="12"/>
  <c r="R48" i="12"/>
  <c r="R50" i="12"/>
  <c r="R52" i="12"/>
  <c r="R54" i="12"/>
  <c r="R56" i="12"/>
  <c r="R58" i="12"/>
  <c r="T29" i="12"/>
  <c r="U29" i="12" s="1"/>
  <c r="T33" i="12"/>
  <c r="U33" i="12" s="1"/>
  <c r="T35" i="12"/>
  <c r="T39" i="12"/>
  <c r="T41" i="12"/>
  <c r="T43" i="12"/>
  <c r="T45" i="12"/>
  <c r="T47" i="12"/>
  <c r="T51" i="12"/>
  <c r="U51" i="12" s="1"/>
  <c r="T53" i="12"/>
  <c r="T55" i="12"/>
  <c r="T57" i="12"/>
  <c r="T59" i="12"/>
  <c r="J26" i="12"/>
  <c r="K26" i="12"/>
  <c r="K25" i="12" s="1"/>
  <c r="K24" i="12" s="1"/>
  <c r="L26" i="12"/>
  <c r="L25" i="12" s="1"/>
  <c r="M26" i="12"/>
  <c r="O24" i="12"/>
  <c r="N24" i="12"/>
  <c r="AH36" i="13"/>
  <c r="AH35" i="13" s="1"/>
  <c r="AH31" i="13"/>
  <c r="AH28" i="13"/>
  <c r="BZ50" i="13"/>
  <c r="BZ33" i="13"/>
  <c r="BZ31" i="13"/>
  <c r="BZ28" i="13"/>
  <c r="BZ24" i="13"/>
  <c r="BZ23" i="13"/>
  <c r="T60" i="11"/>
  <c r="U60" i="11" s="1"/>
  <c r="T59" i="11"/>
  <c r="T58" i="11"/>
  <c r="T57" i="11"/>
  <c r="U57" i="11" s="1"/>
  <c r="O57" i="11" s="1"/>
  <c r="T55" i="11"/>
  <c r="T54" i="11"/>
  <c r="T52" i="11"/>
  <c r="T49" i="11"/>
  <c r="T48" i="11"/>
  <c r="T46" i="11"/>
  <c r="T44" i="11"/>
  <c r="T42" i="11"/>
  <c r="T39" i="11"/>
  <c r="T37" i="11"/>
  <c r="N37" i="11" s="1"/>
  <c r="I59" i="11"/>
  <c r="I58" i="11"/>
  <c r="I55" i="11"/>
  <c r="I54" i="11"/>
  <c r="I49" i="11"/>
  <c r="I48" i="11"/>
  <c r="I46" i="11"/>
  <c r="I44" i="11"/>
  <c r="I42" i="11"/>
  <c r="I39" i="11"/>
  <c r="I37" i="11"/>
  <c r="L36" i="11"/>
  <c r="L35" i="11" s="1"/>
  <c r="G50" i="11"/>
  <c r="G38" i="11"/>
  <c r="G23" i="11" s="1"/>
  <c r="G36" i="11"/>
  <c r="G33" i="11"/>
  <c r="G31" i="11"/>
  <c r="G28" i="11"/>
  <c r="G24" i="11"/>
  <c r="D50" i="11"/>
  <c r="D38" i="11"/>
  <c r="D23" i="11" s="1"/>
  <c r="D36" i="11"/>
  <c r="D35" i="11" s="1"/>
  <c r="D33" i="11"/>
  <c r="D31" i="11"/>
  <c r="D28" i="11"/>
  <c r="D24" i="11"/>
  <c r="L48" i="10"/>
  <c r="L22" i="10" s="1"/>
  <c r="L36" i="10"/>
  <c r="L21" i="10" s="1"/>
  <c r="L34" i="10"/>
  <c r="L33" i="10" s="1"/>
  <c r="L31" i="10"/>
  <c r="L29" i="10"/>
  <c r="L26" i="10"/>
  <c r="N48" i="10"/>
  <c r="N22" i="10" s="1"/>
  <c r="N36" i="10"/>
  <c r="N34" i="10"/>
  <c r="N33" i="10" s="1"/>
  <c r="N31" i="10"/>
  <c r="N29" i="10"/>
  <c r="N25" i="10" s="1"/>
  <c r="N24" i="10" s="1"/>
  <c r="N26" i="10"/>
  <c r="N21" i="10"/>
  <c r="G48" i="10"/>
  <c r="G22" i="10" s="1"/>
  <c r="G36" i="10"/>
  <c r="G21" i="10" s="1"/>
  <c r="G34" i="10"/>
  <c r="G33" i="10" s="1"/>
  <c r="G31" i="10"/>
  <c r="G29" i="10"/>
  <c r="G26" i="10"/>
  <c r="F48" i="10"/>
  <c r="F22" i="10" s="1"/>
  <c r="F36" i="10"/>
  <c r="F21" i="10" s="1"/>
  <c r="F34" i="10"/>
  <c r="F33" i="10" s="1"/>
  <c r="F31" i="10"/>
  <c r="F29" i="10"/>
  <c r="F26" i="10"/>
  <c r="D48" i="10"/>
  <c r="D22" i="10" s="1"/>
  <c r="D36" i="10"/>
  <c r="D21" i="10" s="1"/>
  <c r="D34" i="10"/>
  <c r="D33" i="10" s="1"/>
  <c r="D31" i="10"/>
  <c r="D29" i="10"/>
  <c r="D26" i="10"/>
  <c r="H58" i="10"/>
  <c r="R58" i="10" s="1"/>
  <c r="S58" i="10" s="1"/>
  <c r="H57" i="10"/>
  <c r="Q57" i="10" s="1"/>
  <c r="H56" i="10"/>
  <c r="Q56" i="10" s="1"/>
  <c r="H55" i="10"/>
  <c r="Q55" i="10" s="1"/>
  <c r="H53" i="10"/>
  <c r="Q53" i="10" s="1"/>
  <c r="H52" i="10"/>
  <c r="Q52" i="10" s="1"/>
  <c r="R50" i="10"/>
  <c r="H47" i="10"/>
  <c r="Q47" i="10" s="1"/>
  <c r="H46" i="10"/>
  <c r="Q46" i="10" s="1"/>
  <c r="H44" i="10"/>
  <c r="R44" i="10" s="1"/>
  <c r="H42" i="10"/>
  <c r="Q42" i="10" s="1"/>
  <c r="H40" i="10"/>
  <c r="R40" i="10" s="1"/>
  <c r="H37" i="10"/>
  <c r="Q37" i="10" s="1"/>
  <c r="H35" i="10"/>
  <c r="Q35" i="10" s="1"/>
  <c r="U60" i="3"/>
  <c r="V60" i="3" s="1"/>
  <c r="V59" i="3"/>
  <c r="U58" i="3"/>
  <c r="V58" i="3" s="1"/>
  <c r="V57" i="3"/>
  <c r="V56" i="3"/>
  <c r="V55" i="3"/>
  <c r="V54" i="3"/>
  <c r="U53" i="3"/>
  <c r="V53" i="3" s="1"/>
  <c r="U52" i="3"/>
  <c r="V52" i="3" s="1"/>
  <c r="U51" i="3"/>
  <c r="V51" i="3" s="1"/>
  <c r="U49" i="3"/>
  <c r="V49" i="3" s="1"/>
  <c r="U48" i="3"/>
  <c r="V48" i="3" s="1"/>
  <c r="U47" i="3"/>
  <c r="V47" i="3" s="1"/>
  <c r="V46" i="3"/>
  <c r="V45" i="3"/>
  <c r="V44" i="3"/>
  <c r="U43" i="3"/>
  <c r="V43" i="3" s="1"/>
  <c r="U42" i="3"/>
  <c r="V42" i="3" s="1"/>
  <c r="U41" i="3"/>
  <c r="V41" i="3" s="1"/>
  <c r="U40" i="3"/>
  <c r="V40" i="3" s="1"/>
  <c r="V39" i="3"/>
  <c r="V37" i="3"/>
  <c r="V34" i="3"/>
  <c r="V32" i="3"/>
  <c r="V30" i="3"/>
  <c r="V29" i="3"/>
  <c r="F24" i="3"/>
  <c r="F36" i="3"/>
  <c r="F33" i="3"/>
  <c r="F31" i="3"/>
  <c r="F28" i="3"/>
  <c r="F23" i="3"/>
  <c r="P59" i="2"/>
  <c r="R59" i="2" s="1"/>
  <c r="P58" i="2"/>
  <c r="R58" i="2" s="1"/>
  <c r="P57" i="2"/>
  <c r="R57" i="2" s="1"/>
  <c r="P56" i="2"/>
  <c r="P55" i="2"/>
  <c r="R55" i="2" s="1"/>
  <c r="P54" i="2"/>
  <c r="R54" i="2" s="1"/>
  <c r="P53" i="2"/>
  <c r="R53" i="2" s="1"/>
  <c r="P52" i="2"/>
  <c r="R52" i="2" s="1"/>
  <c r="P51" i="2"/>
  <c r="R51" i="2" s="1"/>
  <c r="P50" i="2"/>
  <c r="R50" i="2" s="1"/>
  <c r="P48" i="2"/>
  <c r="R48" i="2" s="1"/>
  <c r="P47" i="2"/>
  <c r="R47" i="2" s="1"/>
  <c r="P46" i="2"/>
  <c r="R46" i="2" s="1"/>
  <c r="P45" i="2"/>
  <c r="R45" i="2" s="1"/>
  <c r="P44" i="2"/>
  <c r="R44" i="2" s="1"/>
  <c r="P43" i="2"/>
  <c r="R43" i="2" s="1"/>
  <c r="P42" i="2"/>
  <c r="R42" i="2" s="1"/>
  <c r="P41" i="2"/>
  <c r="R41" i="2" s="1"/>
  <c r="P40" i="2"/>
  <c r="R40" i="2" s="1"/>
  <c r="P39" i="2"/>
  <c r="R39" i="2" s="1"/>
  <c r="P38" i="2"/>
  <c r="P36" i="2"/>
  <c r="R36" i="2" s="1"/>
  <c r="P33" i="2"/>
  <c r="R33" i="2" s="1"/>
  <c r="P31" i="2"/>
  <c r="R31" i="2" s="1"/>
  <c r="P29" i="2"/>
  <c r="R29" i="2" s="1"/>
  <c r="P28" i="2"/>
  <c r="R28" i="2" s="1"/>
  <c r="N59" i="2"/>
  <c r="N58" i="2"/>
  <c r="N57" i="2"/>
  <c r="N56" i="2"/>
  <c r="N55" i="2"/>
  <c r="N54" i="2"/>
  <c r="N53" i="2"/>
  <c r="N52" i="2"/>
  <c r="N51" i="2"/>
  <c r="N50" i="2"/>
  <c r="N48" i="2"/>
  <c r="N47" i="2"/>
  <c r="N46" i="2"/>
  <c r="N45" i="2"/>
  <c r="N44" i="2"/>
  <c r="N43" i="2"/>
  <c r="N42" i="2"/>
  <c r="N41" i="2"/>
  <c r="N40" i="2"/>
  <c r="N39" i="2"/>
  <c r="N38" i="2"/>
  <c r="N36" i="2"/>
  <c r="N33" i="2"/>
  <c r="N31" i="2"/>
  <c r="N29" i="2"/>
  <c r="N28" i="2"/>
  <c r="L37" i="2"/>
  <c r="L35" i="2"/>
  <c r="L34" i="2" s="1"/>
  <c r="L32" i="2"/>
  <c r="P34" i="2"/>
  <c r="R34" i="2" s="1"/>
  <c r="D37" i="2"/>
  <c r="D49" i="1"/>
  <c r="E56" i="1"/>
  <c r="E23" i="1" s="1"/>
  <c r="AH27" i="13" l="1"/>
  <c r="AH26" i="13" s="1"/>
  <c r="AH25" i="13" s="1"/>
  <c r="P21" i="12"/>
  <c r="P20" i="12" s="1"/>
  <c r="R38" i="2"/>
  <c r="P37" i="2"/>
  <c r="R37" i="2" s="1"/>
  <c r="N37" i="2"/>
  <c r="N49" i="2"/>
  <c r="R56" i="2"/>
  <c r="P49" i="2"/>
  <c r="R49" i="2" s="1"/>
  <c r="AH22" i="13"/>
  <c r="AH21" i="13" s="1"/>
  <c r="T23" i="12"/>
  <c r="U23" i="12" s="1"/>
  <c r="H24" i="12"/>
  <c r="H21" i="12"/>
  <c r="H20" i="12" s="1"/>
  <c r="D24" i="12"/>
  <c r="R32" i="12"/>
  <c r="T30" i="12"/>
  <c r="U30" i="12" s="1"/>
  <c r="T37" i="12"/>
  <c r="U37" i="12" s="1"/>
  <c r="T36" i="11"/>
  <c r="N36" i="11" s="1"/>
  <c r="D25" i="10"/>
  <c r="D24" i="10" s="1"/>
  <c r="D20" i="10" s="1"/>
  <c r="F25" i="10"/>
  <c r="F24" i="10" s="1"/>
  <c r="F23" i="10" s="1"/>
  <c r="G25" i="10"/>
  <c r="G24" i="10" s="1"/>
  <c r="G20" i="10" s="1"/>
  <c r="R22" i="12"/>
  <c r="V23" i="3"/>
  <c r="V28" i="3"/>
  <c r="V33" i="3"/>
  <c r="V38" i="3"/>
  <c r="T49" i="12"/>
  <c r="J25" i="12"/>
  <c r="D27" i="11"/>
  <c r="D22" i="11" s="1"/>
  <c r="D21" i="11" s="1"/>
  <c r="G35" i="11"/>
  <c r="T35" i="11" s="1"/>
  <c r="N35" i="11" s="1"/>
  <c r="R47" i="10"/>
  <c r="R52" i="10"/>
  <c r="R37" i="10"/>
  <c r="Q50" i="10"/>
  <c r="R56" i="10"/>
  <c r="R35" i="10"/>
  <c r="Q40" i="10"/>
  <c r="R42" i="10"/>
  <c r="Q44" i="10"/>
  <c r="R46" i="10"/>
  <c r="R53" i="10"/>
  <c r="R57" i="10"/>
  <c r="V31" i="3"/>
  <c r="V36" i="3"/>
  <c r="V50" i="3"/>
  <c r="V24" i="3"/>
  <c r="F27" i="3"/>
  <c r="F35" i="3"/>
  <c r="V35" i="3" s="1"/>
  <c r="R55" i="10"/>
  <c r="S55" i="10" s="1"/>
  <c r="Q58" i="10"/>
  <c r="Q24" i="12"/>
  <c r="Q21" i="12"/>
  <c r="Q20" i="12" s="1"/>
  <c r="M25" i="12"/>
  <c r="M24" i="12" s="1"/>
  <c r="K21" i="12"/>
  <c r="K20" i="12" s="1"/>
  <c r="L24" i="12"/>
  <c r="L21" i="12"/>
  <c r="L20" i="12" s="1"/>
  <c r="F24" i="12"/>
  <c r="F21" i="12"/>
  <c r="F20" i="12" s="1"/>
  <c r="L25" i="10"/>
  <c r="L24" i="10" s="1"/>
  <c r="L20" i="10" s="1"/>
  <c r="L19" i="10" s="1"/>
  <c r="N20" i="10"/>
  <c r="N19" i="10" s="1"/>
  <c r="N23" i="10"/>
  <c r="P22" i="2"/>
  <c r="R22" i="2" s="1"/>
  <c r="P27" i="2"/>
  <c r="R27" i="2" s="1"/>
  <c r="P32" i="2"/>
  <c r="R32" i="2" s="1"/>
  <c r="P35" i="2"/>
  <c r="R35" i="2" s="1"/>
  <c r="P30" i="2"/>
  <c r="R30" i="2" s="1"/>
  <c r="P23" i="2"/>
  <c r="R23" i="2" s="1"/>
  <c r="F20" i="10" l="1"/>
  <c r="F19" i="10" s="1"/>
  <c r="D23" i="10"/>
  <c r="G23" i="10"/>
  <c r="BZ27" i="13"/>
  <c r="J24" i="12"/>
  <c r="T24" i="12" s="1"/>
  <c r="U24" i="12" s="1"/>
  <c r="J21" i="12"/>
  <c r="D25" i="11"/>
  <c r="D19" i="10"/>
  <c r="L23" i="10"/>
  <c r="G19" i="10"/>
  <c r="F26" i="3"/>
  <c r="V27" i="3"/>
  <c r="R24" i="12"/>
  <c r="R26" i="12"/>
  <c r="T26" i="12"/>
  <c r="U26" i="12" s="1"/>
  <c r="M21" i="12"/>
  <c r="P26" i="2"/>
  <c r="R26" i="2" s="1"/>
  <c r="BZ26" i="13" l="1"/>
  <c r="BZ25" i="13"/>
  <c r="J20" i="12"/>
  <c r="G22" i="11"/>
  <c r="G25" i="11"/>
  <c r="V26" i="3"/>
  <c r="V25" i="3"/>
  <c r="F22" i="3"/>
  <c r="M20" i="12"/>
  <c r="T25" i="12"/>
  <c r="U25" i="12" s="1"/>
  <c r="R25" i="12"/>
  <c r="P25" i="2"/>
  <c r="R25" i="2" s="1"/>
  <c r="BZ21" i="13" l="1"/>
  <c r="BZ22" i="13"/>
  <c r="G21" i="11"/>
  <c r="F21" i="3"/>
  <c r="V21" i="3" s="1"/>
  <c r="V22" i="3"/>
  <c r="U20" i="12"/>
  <c r="R20" i="12"/>
  <c r="T21" i="12"/>
  <c r="U21" i="12" s="1"/>
  <c r="R21" i="12"/>
  <c r="P24" i="2"/>
  <c r="R24" i="2" s="1"/>
  <c r="P21" i="2"/>
  <c r="R21" i="2" s="1"/>
  <c r="P20" i="2" l="1"/>
  <c r="R20" i="2" s="1"/>
  <c r="D22" i="2" l="1"/>
  <c r="N22" i="2" s="1"/>
  <c r="D35" i="2"/>
  <c r="D32" i="2"/>
  <c r="D30" i="2"/>
  <c r="N30" i="2" s="1"/>
  <c r="D27" i="2"/>
  <c r="N27" i="2" s="1"/>
  <c r="Y59" i="1"/>
  <c r="Z59" i="1" s="1"/>
  <c r="T59" i="1" s="1"/>
  <c r="Y58" i="1"/>
  <c r="S58" i="1" s="1"/>
  <c r="Y57" i="1"/>
  <c r="Z57" i="1" s="1"/>
  <c r="T57" i="1" s="1"/>
  <c r="Y56" i="1"/>
  <c r="S56" i="1" s="1"/>
  <c r="Y55" i="1"/>
  <c r="Z55" i="1" s="1"/>
  <c r="T55" i="1" s="1"/>
  <c r="Y54" i="1"/>
  <c r="S54" i="1" s="1"/>
  <c r="Y53" i="1"/>
  <c r="Z53" i="1" s="1"/>
  <c r="T53" i="1" s="1"/>
  <c r="Y52" i="1"/>
  <c r="S52" i="1" s="1"/>
  <c r="Y51" i="1"/>
  <c r="Z51" i="1" s="1"/>
  <c r="T51" i="1" s="1"/>
  <c r="Y50" i="1"/>
  <c r="S50" i="1" s="1"/>
  <c r="Y48" i="1"/>
  <c r="S48" i="1" s="1"/>
  <c r="Y47" i="1"/>
  <c r="Z47" i="1" s="1"/>
  <c r="T47" i="1" s="1"/>
  <c r="Y46" i="1"/>
  <c r="S46" i="1" s="1"/>
  <c r="Y45" i="1"/>
  <c r="Z45" i="1" s="1"/>
  <c r="T45" i="1" s="1"/>
  <c r="Y44" i="1"/>
  <c r="Z44" i="1" s="1"/>
  <c r="T44" i="1" s="1"/>
  <c r="Y43" i="1"/>
  <c r="Z43" i="1" s="1"/>
  <c r="T43" i="1" s="1"/>
  <c r="Y42" i="1"/>
  <c r="S42" i="1" s="1"/>
  <c r="Y41" i="1"/>
  <c r="Z41" i="1" s="1"/>
  <c r="T41" i="1" s="1"/>
  <c r="Y40" i="1"/>
  <c r="Z40" i="1" s="1"/>
  <c r="T40" i="1" s="1"/>
  <c r="Y39" i="1"/>
  <c r="Z39" i="1" s="1"/>
  <c r="T39" i="1" s="1"/>
  <c r="Y38" i="1"/>
  <c r="S38" i="1" s="1"/>
  <c r="Y36" i="1"/>
  <c r="Z36" i="1" s="1"/>
  <c r="T36" i="1" s="1"/>
  <c r="Y33" i="1"/>
  <c r="Z33" i="1" s="1"/>
  <c r="T33" i="1" s="1"/>
  <c r="Y31" i="1"/>
  <c r="Z31" i="1" s="1"/>
  <c r="T31" i="1" s="1"/>
  <c r="Y28" i="1"/>
  <c r="Z28" i="1" s="1"/>
  <c r="Z42" i="1" l="1"/>
  <c r="T42" i="1" s="1"/>
  <c r="Z52" i="1"/>
  <c r="T52" i="1" s="1"/>
  <c r="S31" i="1"/>
  <c r="S33" i="1"/>
  <c r="S39" i="1"/>
  <c r="S41" i="1"/>
  <c r="S43" i="1"/>
  <c r="S45" i="1"/>
  <c r="S47" i="1"/>
  <c r="S51" i="1"/>
  <c r="S55" i="1"/>
  <c r="S59" i="1"/>
  <c r="Z38" i="1"/>
  <c r="T38" i="1" s="1"/>
  <c r="Z46" i="1"/>
  <c r="T46" i="1" s="1"/>
  <c r="Z56" i="1"/>
  <c r="T56" i="1" s="1"/>
  <c r="S36" i="1"/>
  <c r="S40" i="1"/>
  <c r="S44" i="1"/>
  <c r="S53" i="1"/>
  <c r="S57" i="1"/>
  <c r="D34" i="2"/>
  <c r="N34" i="2" s="1"/>
  <c r="N35" i="2"/>
  <c r="D26" i="2"/>
  <c r="N26" i="2" s="1"/>
  <c r="N32" i="2"/>
  <c r="Z48" i="1"/>
  <c r="T48" i="1" s="1"/>
  <c r="Z50" i="1"/>
  <c r="T50" i="1" s="1"/>
  <c r="Z54" i="1"/>
  <c r="T54" i="1" s="1"/>
  <c r="Z58" i="1"/>
  <c r="T58" i="1" s="1"/>
  <c r="D25" i="2" l="1"/>
  <c r="N25" i="2" s="1"/>
  <c r="D21" i="2" l="1"/>
  <c r="N21" i="2" s="1"/>
  <c r="R59" i="1" l="1"/>
  <c r="R58" i="1"/>
  <c r="R57" i="1"/>
  <c r="R56" i="1"/>
  <c r="R36" i="1"/>
  <c r="R54" i="1" l="1"/>
  <c r="R53" i="1"/>
  <c r="R51" i="1"/>
  <c r="Y37" i="1"/>
  <c r="Y32" i="1"/>
  <c r="Y30" i="1"/>
  <c r="Y27" i="1"/>
  <c r="F58" i="1"/>
  <c r="F57" i="1" s="1"/>
  <c r="F56" i="1" s="1"/>
  <c r="F55" i="1" s="1"/>
  <c r="F54" i="1" s="1"/>
  <c r="F53" i="1" s="1"/>
  <c r="F52" i="1" s="1"/>
  <c r="F51" i="1" s="1"/>
  <c r="F50" i="1" s="1"/>
  <c r="F49" i="1" s="1"/>
  <c r="M60" i="14"/>
  <c r="K60" i="14"/>
  <c r="H60" i="14"/>
  <c r="F60" i="14"/>
  <c r="M57" i="14"/>
  <c r="K57" i="14"/>
  <c r="H57" i="14"/>
  <c r="F57" i="14"/>
  <c r="M56" i="14"/>
  <c r="K56" i="14"/>
  <c r="H56" i="14"/>
  <c r="F56" i="14"/>
  <c r="M51" i="14"/>
  <c r="M50" i="14" s="1"/>
  <c r="M24" i="14" s="1"/>
  <c r="K50" i="14"/>
  <c r="K24" i="14" s="1"/>
  <c r="X50" i="14"/>
  <c r="X24" i="14" s="1"/>
  <c r="W50" i="14"/>
  <c r="W24" i="14" s="1"/>
  <c r="V50" i="14"/>
  <c r="V24" i="14" s="1"/>
  <c r="U50" i="14"/>
  <c r="T50" i="14"/>
  <c r="T24" i="14" s="1"/>
  <c r="S50" i="14"/>
  <c r="S24" i="14" s="1"/>
  <c r="R50" i="14"/>
  <c r="R24" i="14" s="1"/>
  <c r="Q50" i="14"/>
  <c r="P50" i="14"/>
  <c r="P24" i="14" s="1"/>
  <c r="O50" i="14"/>
  <c r="O24" i="14" s="1"/>
  <c r="N50" i="14"/>
  <c r="N24" i="14" s="1"/>
  <c r="L50" i="14"/>
  <c r="L24" i="14" s="1"/>
  <c r="J24" i="14"/>
  <c r="I24" i="14"/>
  <c r="G24" i="14"/>
  <c r="F24" i="14"/>
  <c r="H47" i="14"/>
  <c r="F47" i="14"/>
  <c r="M38" i="14"/>
  <c r="M25" i="14" s="1"/>
  <c r="K38" i="14"/>
  <c r="K23" i="14" s="1"/>
  <c r="M23" i="14"/>
  <c r="F23" i="14"/>
  <c r="L23" i="14"/>
  <c r="J38" i="14"/>
  <c r="J23" i="14" s="1"/>
  <c r="G23" i="14"/>
  <c r="E23" i="14"/>
  <c r="M37" i="14"/>
  <c r="K37" i="14"/>
  <c r="H37" i="14"/>
  <c r="F37" i="14"/>
  <c r="M34" i="14"/>
  <c r="M33" i="14" s="1"/>
  <c r="K34" i="14"/>
  <c r="K33" i="14" s="1"/>
  <c r="H34" i="14"/>
  <c r="F34" i="14"/>
  <c r="F33" i="14" s="1"/>
  <c r="N33" i="14"/>
  <c r="L33" i="14"/>
  <c r="J33" i="14"/>
  <c r="I33" i="14"/>
  <c r="H33" i="14"/>
  <c r="G33" i="14"/>
  <c r="E33" i="14"/>
  <c r="M32" i="14"/>
  <c r="M31" i="14" s="1"/>
  <c r="K32" i="14"/>
  <c r="K31" i="14" s="1"/>
  <c r="H32" i="14"/>
  <c r="F32" i="14"/>
  <c r="F31" i="14" s="1"/>
  <c r="L31" i="14"/>
  <c r="J31" i="14"/>
  <c r="I31" i="14"/>
  <c r="H31" i="14"/>
  <c r="G31" i="14"/>
  <c r="E31" i="14"/>
  <c r="H30" i="14"/>
  <c r="F30" i="14"/>
  <c r="M29" i="14"/>
  <c r="K29" i="14"/>
  <c r="K28" i="14" s="1"/>
  <c r="H29" i="14"/>
  <c r="F29" i="14"/>
  <c r="X28" i="14"/>
  <c r="X27" i="14" s="1"/>
  <c r="X26" i="14" s="1"/>
  <c r="W28" i="14"/>
  <c r="V28" i="14"/>
  <c r="V27" i="14" s="1"/>
  <c r="V26" i="14" s="1"/>
  <c r="U28" i="14"/>
  <c r="U27" i="14" s="1"/>
  <c r="U26" i="14" s="1"/>
  <c r="T28" i="14"/>
  <c r="T27" i="14" s="1"/>
  <c r="T26" i="14" s="1"/>
  <c r="S28" i="14"/>
  <c r="R28" i="14"/>
  <c r="R27" i="14" s="1"/>
  <c r="R26" i="14" s="1"/>
  <c r="Q28" i="14"/>
  <c r="Q27" i="14" s="1"/>
  <c r="Q26" i="14" s="1"/>
  <c r="P28" i="14"/>
  <c r="P27" i="14" s="1"/>
  <c r="P26" i="14" s="1"/>
  <c r="O28" i="14"/>
  <c r="N28" i="14"/>
  <c r="N27" i="14" s="1"/>
  <c r="N26" i="14" s="1"/>
  <c r="N22" i="14" s="1"/>
  <c r="M28" i="14"/>
  <c r="L28" i="14"/>
  <c r="J28" i="14"/>
  <c r="I28" i="14"/>
  <c r="I27" i="14" s="1"/>
  <c r="I26" i="14" s="1"/>
  <c r="H28" i="14"/>
  <c r="G28" i="14"/>
  <c r="G27" i="14" s="1"/>
  <c r="G26" i="14" s="1"/>
  <c r="E28" i="14"/>
  <c r="W27" i="14"/>
  <c r="W26" i="14" s="1"/>
  <c r="S27" i="14"/>
  <c r="S26" i="14" s="1"/>
  <c r="O27" i="14"/>
  <c r="O26" i="14" s="1"/>
  <c r="J27" i="14"/>
  <c r="J26" i="14" s="1"/>
  <c r="U24" i="14"/>
  <c r="Q24" i="14"/>
  <c r="E24" i="14"/>
  <c r="I23" i="14"/>
  <c r="BZ20" i="13"/>
  <c r="CA20" i="13" s="1"/>
  <c r="BX20" i="13"/>
  <c r="BY20" i="13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I36" i="11"/>
  <c r="I35" i="11" s="1"/>
  <c r="E20" i="1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20" i="11"/>
  <c r="O48" i="10"/>
  <c r="O22" i="10" s="1"/>
  <c r="M48" i="10"/>
  <c r="M22" i="10" s="1"/>
  <c r="K48" i="10"/>
  <c r="K22" i="10" s="1"/>
  <c r="J48" i="10"/>
  <c r="J22" i="10" s="1"/>
  <c r="I48" i="10"/>
  <c r="I22" i="10" s="1"/>
  <c r="O36" i="10"/>
  <c r="O21" i="10" s="1"/>
  <c r="M36" i="10"/>
  <c r="M21" i="10" s="1"/>
  <c r="K36" i="10"/>
  <c r="K21" i="10" s="1"/>
  <c r="J36" i="10"/>
  <c r="J21" i="10" s="1"/>
  <c r="I36" i="10"/>
  <c r="I21" i="10" s="1"/>
  <c r="P34" i="10"/>
  <c r="P33" i="10" s="1"/>
  <c r="O34" i="10"/>
  <c r="M34" i="10"/>
  <c r="M33" i="10" s="1"/>
  <c r="K34" i="10"/>
  <c r="K33" i="10" s="1"/>
  <c r="J34" i="10"/>
  <c r="J33" i="10" s="1"/>
  <c r="I34" i="10"/>
  <c r="H34" i="10"/>
  <c r="O33" i="10"/>
  <c r="I33" i="10"/>
  <c r="O31" i="10"/>
  <c r="O29" i="10"/>
  <c r="O26" i="10"/>
  <c r="M25" i="10"/>
  <c r="K25" i="10"/>
  <c r="J25" i="10"/>
  <c r="I25" i="10"/>
  <c r="B18" i="10"/>
  <c r="C18" i="10" s="1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52" i="6"/>
  <c r="T52" i="6"/>
  <c r="S52" i="6"/>
  <c r="R52" i="6"/>
  <c r="Q52" i="6"/>
  <c r="P52" i="6"/>
  <c r="O52" i="6"/>
  <c r="N52" i="6"/>
  <c r="M52" i="6"/>
  <c r="L52" i="6"/>
  <c r="K52" i="6"/>
  <c r="I52" i="6"/>
  <c r="H52" i="6"/>
  <c r="G52" i="6"/>
  <c r="F52" i="6"/>
  <c r="E52" i="6"/>
  <c r="U51" i="6"/>
  <c r="T51" i="6"/>
  <c r="S51" i="6"/>
  <c r="R51" i="6"/>
  <c r="Q51" i="6"/>
  <c r="P51" i="6"/>
  <c r="O51" i="6"/>
  <c r="N51" i="6"/>
  <c r="M51" i="6"/>
  <c r="L51" i="6"/>
  <c r="K51" i="6"/>
  <c r="I51" i="6"/>
  <c r="H51" i="6"/>
  <c r="G51" i="6"/>
  <c r="F51" i="6"/>
  <c r="E51" i="6"/>
  <c r="U50" i="6"/>
  <c r="T50" i="6"/>
  <c r="S50" i="6"/>
  <c r="R50" i="6"/>
  <c r="Q50" i="6"/>
  <c r="P50" i="6"/>
  <c r="O50" i="6"/>
  <c r="N50" i="6"/>
  <c r="M50" i="6"/>
  <c r="L50" i="6"/>
  <c r="K50" i="6"/>
  <c r="I50" i="6"/>
  <c r="H50" i="6"/>
  <c r="G50" i="6"/>
  <c r="F50" i="6"/>
  <c r="E50" i="6"/>
  <c r="U49" i="6"/>
  <c r="T49" i="6"/>
  <c r="S49" i="6"/>
  <c r="R49" i="6"/>
  <c r="Q49" i="6"/>
  <c r="P49" i="6"/>
  <c r="O49" i="6"/>
  <c r="N49" i="6"/>
  <c r="M49" i="6"/>
  <c r="L49" i="6"/>
  <c r="K49" i="6"/>
  <c r="I49" i="6"/>
  <c r="H49" i="6"/>
  <c r="G49" i="6"/>
  <c r="F49" i="6"/>
  <c r="E49" i="6"/>
  <c r="U48" i="6"/>
  <c r="T48" i="6"/>
  <c r="S48" i="6"/>
  <c r="R48" i="6"/>
  <c r="Q48" i="6"/>
  <c r="P48" i="6"/>
  <c r="O48" i="6"/>
  <c r="N48" i="6"/>
  <c r="M48" i="6"/>
  <c r="L48" i="6"/>
  <c r="K48" i="6"/>
  <c r="I48" i="6"/>
  <c r="H48" i="6"/>
  <c r="G48" i="6"/>
  <c r="F48" i="6"/>
  <c r="E48" i="6"/>
  <c r="U47" i="6"/>
  <c r="T47" i="6"/>
  <c r="S47" i="6"/>
  <c r="R47" i="6"/>
  <c r="Q47" i="6"/>
  <c r="P47" i="6"/>
  <c r="O47" i="6"/>
  <c r="N47" i="6"/>
  <c r="M47" i="6"/>
  <c r="L47" i="6"/>
  <c r="K47" i="6"/>
  <c r="I47" i="6"/>
  <c r="H47" i="6"/>
  <c r="G47" i="6"/>
  <c r="F47" i="6"/>
  <c r="E47" i="6"/>
  <c r="U46" i="6"/>
  <c r="T46" i="6"/>
  <c r="S46" i="6"/>
  <c r="R46" i="6"/>
  <c r="Q46" i="6"/>
  <c r="P46" i="6"/>
  <c r="O46" i="6"/>
  <c r="N46" i="6"/>
  <c r="M46" i="6"/>
  <c r="L46" i="6"/>
  <c r="K46" i="6"/>
  <c r="I46" i="6"/>
  <c r="H46" i="6"/>
  <c r="G46" i="6"/>
  <c r="F46" i="6"/>
  <c r="E46" i="6"/>
  <c r="U45" i="6"/>
  <c r="T45" i="6"/>
  <c r="S45" i="6"/>
  <c r="R45" i="6"/>
  <c r="Q45" i="6"/>
  <c r="P45" i="6"/>
  <c r="O45" i="6"/>
  <c r="N45" i="6"/>
  <c r="M45" i="6"/>
  <c r="L45" i="6"/>
  <c r="K45" i="6"/>
  <c r="I45" i="6"/>
  <c r="H45" i="6"/>
  <c r="G45" i="6"/>
  <c r="F45" i="6"/>
  <c r="E45" i="6"/>
  <c r="U44" i="6"/>
  <c r="T44" i="6"/>
  <c r="S44" i="6"/>
  <c r="R44" i="6"/>
  <c r="Q44" i="6"/>
  <c r="P44" i="6"/>
  <c r="O44" i="6"/>
  <c r="N44" i="6"/>
  <c r="M44" i="6"/>
  <c r="L44" i="6"/>
  <c r="K44" i="6"/>
  <c r="I44" i="6"/>
  <c r="H44" i="6"/>
  <c r="G44" i="6"/>
  <c r="F44" i="6"/>
  <c r="E44" i="6"/>
  <c r="U43" i="6"/>
  <c r="T43" i="6"/>
  <c r="S43" i="6"/>
  <c r="R43" i="6"/>
  <c r="Q43" i="6"/>
  <c r="P43" i="6"/>
  <c r="O43" i="6"/>
  <c r="N43" i="6"/>
  <c r="M43" i="6"/>
  <c r="L43" i="6"/>
  <c r="K43" i="6"/>
  <c r="I43" i="6"/>
  <c r="H43" i="6"/>
  <c r="G43" i="6"/>
  <c r="F43" i="6"/>
  <c r="E43" i="6"/>
  <c r="U42" i="6"/>
  <c r="T42" i="6"/>
  <c r="S42" i="6"/>
  <c r="R42" i="6"/>
  <c r="Q42" i="6"/>
  <c r="P42" i="6"/>
  <c r="O42" i="6"/>
  <c r="N42" i="6"/>
  <c r="M42" i="6"/>
  <c r="L42" i="6"/>
  <c r="K42" i="6"/>
  <c r="I42" i="6"/>
  <c r="H42" i="6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G42" i="6"/>
  <c r="F42" i="6"/>
  <c r="F41" i="6" s="1"/>
  <c r="F40" i="6" s="1"/>
  <c r="F39" i="6" s="1"/>
  <c r="F38" i="6" s="1"/>
  <c r="F37" i="6" s="1"/>
  <c r="F36" i="6" s="1"/>
  <c r="F35" i="6" s="1"/>
  <c r="F34" i="6" s="1"/>
  <c r="F33" i="6" s="1"/>
  <c r="F32" i="6" s="1"/>
  <c r="F31" i="6" s="1"/>
  <c r="F30" i="6" s="1"/>
  <c r="F29" i="6" s="1"/>
  <c r="F28" i="6" s="1"/>
  <c r="F27" i="6" s="1"/>
  <c r="F26" i="6" s="1"/>
  <c r="F25" i="6" s="1"/>
  <c r="F24" i="6" s="1"/>
  <c r="F23" i="6" s="1"/>
  <c r="F22" i="6" s="1"/>
  <c r="F21" i="6" s="1"/>
  <c r="E42" i="6"/>
  <c r="U41" i="6"/>
  <c r="T41" i="6"/>
  <c r="S41" i="6"/>
  <c r="R41" i="6"/>
  <c r="Q41" i="6"/>
  <c r="P41" i="6"/>
  <c r="O41" i="6"/>
  <c r="N41" i="6"/>
  <c r="M41" i="6"/>
  <c r="L41" i="6"/>
  <c r="K41" i="6"/>
  <c r="I41" i="6"/>
  <c r="G41" i="6"/>
  <c r="G40" i="6" s="1"/>
  <c r="G39" i="6" s="1"/>
  <c r="G38" i="6" s="1"/>
  <c r="G37" i="6" s="1"/>
  <c r="G36" i="6" s="1"/>
  <c r="G35" i="6" s="1"/>
  <c r="G34" i="6" s="1"/>
  <c r="G33" i="6" s="1"/>
  <c r="G32" i="6" s="1"/>
  <c r="G31" i="6" s="1"/>
  <c r="G30" i="6" s="1"/>
  <c r="G29" i="6" s="1"/>
  <c r="G28" i="6" s="1"/>
  <c r="G27" i="6" s="1"/>
  <c r="G26" i="6" s="1"/>
  <c r="G25" i="6" s="1"/>
  <c r="G24" i="6" s="1"/>
  <c r="G23" i="6" s="1"/>
  <c r="G22" i="6" s="1"/>
  <c r="G21" i="6" s="1"/>
  <c r="E41" i="6"/>
  <c r="E40" i="6" s="1"/>
  <c r="E39" i="6" s="1"/>
  <c r="E38" i="6" s="1"/>
  <c r="E37" i="6" s="1"/>
  <c r="E36" i="6" s="1"/>
  <c r="E35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3" i="6" s="1"/>
  <c r="E22" i="6" s="1"/>
  <c r="E21" i="6" s="1"/>
  <c r="U40" i="6"/>
  <c r="T40" i="6"/>
  <c r="S40" i="6"/>
  <c r="R40" i="6"/>
  <c r="Q40" i="6"/>
  <c r="P40" i="6"/>
  <c r="O40" i="6"/>
  <c r="N40" i="6"/>
  <c r="M40" i="6"/>
  <c r="L40" i="6"/>
  <c r="K40" i="6"/>
  <c r="I40" i="6"/>
  <c r="I39" i="6" s="1"/>
  <c r="I38" i="6" s="1"/>
  <c r="I37" i="6" s="1"/>
  <c r="I36" i="6" s="1"/>
  <c r="I35" i="6" s="1"/>
  <c r="I34" i="6" s="1"/>
  <c r="I33" i="6" s="1"/>
  <c r="I32" i="6" s="1"/>
  <c r="I31" i="6" s="1"/>
  <c r="I30" i="6" s="1"/>
  <c r="I29" i="6" s="1"/>
  <c r="I28" i="6" s="1"/>
  <c r="I27" i="6" s="1"/>
  <c r="I26" i="6" s="1"/>
  <c r="I25" i="6" s="1"/>
  <c r="I24" i="6" s="1"/>
  <c r="I23" i="6" s="1"/>
  <c r="I22" i="6" s="1"/>
  <c r="I21" i="6" s="1"/>
  <c r="U39" i="6"/>
  <c r="U38" i="6" s="1"/>
  <c r="T39" i="6"/>
  <c r="S39" i="6"/>
  <c r="S38" i="6" s="1"/>
  <c r="S37" i="6" s="1"/>
  <c r="S36" i="6" s="1"/>
  <c r="S35" i="6" s="1"/>
  <c r="S34" i="6" s="1"/>
  <c r="S33" i="6" s="1"/>
  <c r="S32" i="6" s="1"/>
  <c r="S31" i="6" s="1"/>
  <c r="S30" i="6" s="1"/>
  <c r="S29" i="6" s="1"/>
  <c r="S28" i="6" s="1"/>
  <c r="S27" i="6" s="1"/>
  <c r="S26" i="6" s="1"/>
  <c r="S25" i="6" s="1"/>
  <c r="S24" i="6" s="1"/>
  <c r="S23" i="6" s="1"/>
  <c r="S22" i="6" s="1"/>
  <c r="S21" i="6" s="1"/>
  <c r="R39" i="6"/>
  <c r="Q39" i="6"/>
  <c r="Q38" i="6" s="1"/>
  <c r="P39" i="6"/>
  <c r="O39" i="6"/>
  <c r="O38" i="6" s="1"/>
  <c r="O37" i="6" s="1"/>
  <c r="O36" i="6" s="1"/>
  <c r="O35" i="6" s="1"/>
  <c r="O34" i="6" s="1"/>
  <c r="O33" i="6" s="1"/>
  <c r="O32" i="6" s="1"/>
  <c r="O31" i="6" s="1"/>
  <c r="O30" i="6" s="1"/>
  <c r="O29" i="6" s="1"/>
  <c r="O28" i="6" s="1"/>
  <c r="O27" i="6" s="1"/>
  <c r="O26" i="6" s="1"/>
  <c r="O25" i="6" s="1"/>
  <c r="O24" i="6" s="1"/>
  <c r="O23" i="6" s="1"/>
  <c r="O22" i="6" s="1"/>
  <c r="O21" i="6" s="1"/>
  <c r="N39" i="6"/>
  <c r="M39" i="6"/>
  <c r="M38" i="6" s="1"/>
  <c r="L39" i="6"/>
  <c r="K39" i="6"/>
  <c r="K38" i="6" s="1"/>
  <c r="K37" i="6" s="1"/>
  <c r="K36" i="6" s="1"/>
  <c r="K35" i="6" s="1"/>
  <c r="K34" i="6" s="1"/>
  <c r="K33" i="6" s="1"/>
  <c r="K32" i="6" s="1"/>
  <c r="K31" i="6" s="1"/>
  <c r="K30" i="6" s="1"/>
  <c r="K29" i="6" s="1"/>
  <c r="K28" i="6" s="1"/>
  <c r="K27" i="6" s="1"/>
  <c r="K26" i="6" s="1"/>
  <c r="K25" i="6" s="1"/>
  <c r="K24" i="6" s="1"/>
  <c r="K23" i="6" s="1"/>
  <c r="K21" i="6" s="1"/>
  <c r="T38" i="6"/>
  <c r="T37" i="6" s="1"/>
  <c r="R38" i="6"/>
  <c r="R37" i="6" s="1"/>
  <c r="R36" i="6" s="1"/>
  <c r="R35" i="6" s="1"/>
  <c r="R34" i="6" s="1"/>
  <c r="R33" i="6" s="1"/>
  <c r="R32" i="6" s="1"/>
  <c r="R31" i="6" s="1"/>
  <c r="R30" i="6" s="1"/>
  <c r="R29" i="6" s="1"/>
  <c r="R28" i="6" s="1"/>
  <c r="R27" i="6" s="1"/>
  <c r="R26" i="6" s="1"/>
  <c r="R25" i="6" s="1"/>
  <c r="R24" i="6" s="1"/>
  <c r="R23" i="6" s="1"/>
  <c r="R22" i="6" s="1"/>
  <c r="R21" i="6" s="1"/>
  <c r="P38" i="6"/>
  <c r="P37" i="6" s="1"/>
  <c r="N38" i="6"/>
  <c r="N37" i="6" s="1"/>
  <c r="N36" i="6" s="1"/>
  <c r="N35" i="6" s="1"/>
  <c r="N34" i="6" s="1"/>
  <c r="N33" i="6" s="1"/>
  <c r="N32" i="6" s="1"/>
  <c r="N31" i="6" s="1"/>
  <c r="N30" i="6" s="1"/>
  <c r="N29" i="6" s="1"/>
  <c r="N28" i="6" s="1"/>
  <c r="N27" i="6" s="1"/>
  <c r="N26" i="6" s="1"/>
  <c r="N25" i="6" s="1"/>
  <c r="N24" i="6" s="1"/>
  <c r="N23" i="6" s="1"/>
  <c r="N22" i="6" s="1"/>
  <c r="N21" i="6" s="1"/>
  <c r="L38" i="6"/>
  <c r="L37" i="6" s="1"/>
  <c r="U37" i="6"/>
  <c r="U36" i="6" s="1"/>
  <c r="U35" i="6" s="1"/>
  <c r="U34" i="6" s="1"/>
  <c r="U33" i="6" s="1"/>
  <c r="U32" i="6" s="1"/>
  <c r="U31" i="6" s="1"/>
  <c r="U30" i="6" s="1"/>
  <c r="U29" i="6" s="1"/>
  <c r="U28" i="6" s="1"/>
  <c r="U27" i="6" s="1"/>
  <c r="U26" i="6" s="1"/>
  <c r="U25" i="6" s="1"/>
  <c r="U24" i="6" s="1"/>
  <c r="U23" i="6" s="1"/>
  <c r="U22" i="6" s="1"/>
  <c r="U21" i="6" s="1"/>
  <c r="Q37" i="6"/>
  <c r="Q36" i="6" s="1"/>
  <c r="Q35" i="6" s="1"/>
  <c r="Q34" i="6" s="1"/>
  <c r="Q33" i="6" s="1"/>
  <c r="Q32" i="6" s="1"/>
  <c r="Q31" i="6" s="1"/>
  <c r="Q30" i="6" s="1"/>
  <c r="Q29" i="6" s="1"/>
  <c r="Q28" i="6" s="1"/>
  <c r="Q27" i="6" s="1"/>
  <c r="Q26" i="6" s="1"/>
  <c r="Q25" i="6" s="1"/>
  <c r="Q24" i="6" s="1"/>
  <c r="Q23" i="6" s="1"/>
  <c r="Q22" i="6" s="1"/>
  <c r="Q21" i="6" s="1"/>
  <c r="M37" i="6"/>
  <c r="M36" i="6" s="1"/>
  <c r="M35" i="6" s="1"/>
  <c r="M34" i="6" s="1"/>
  <c r="M33" i="6" s="1"/>
  <c r="M32" i="6" s="1"/>
  <c r="M31" i="6" s="1"/>
  <c r="M30" i="6" s="1"/>
  <c r="M29" i="6" s="1"/>
  <c r="M28" i="6" s="1"/>
  <c r="M27" i="6" s="1"/>
  <c r="M26" i="6" s="1"/>
  <c r="M25" i="6" s="1"/>
  <c r="M24" i="6" s="1"/>
  <c r="M23" i="6" s="1"/>
  <c r="M22" i="6" s="1"/>
  <c r="M21" i="6" s="1"/>
  <c r="T36" i="6"/>
  <c r="T35" i="6" s="1"/>
  <c r="T34" i="6" s="1"/>
  <c r="T33" i="6" s="1"/>
  <c r="T32" i="6" s="1"/>
  <c r="T31" i="6" s="1"/>
  <c r="T30" i="6" s="1"/>
  <c r="T29" i="6" s="1"/>
  <c r="T28" i="6" s="1"/>
  <c r="T27" i="6" s="1"/>
  <c r="T26" i="6" s="1"/>
  <c r="T25" i="6" s="1"/>
  <c r="T24" i="6" s="1"/>
  <c r="T23" i="6" s="1"/>
  <c r="T22" i="6" s="1"/>
  <c r="T21" i="6" s="1"/>
  <c r="P36" i="6"/>
  <c r="P35" i="6" s="1"/>
  <c r="P34" i="6" s="1"/>
  <c r="P33" i="6" s="1"/>
  <c r="P32" i="6" s="1"/>
  <c r="P31" i="6" s="1"/>
  <c r="P30" i="6" s="1"/>
  <c r="P29" i="6" s="1"/>
  <c r="P28" i="6" s="1"/>
  <c r="P27" i="6" s="1"/>
  <c r="P26" i="6" s="1"/>
  <c r="P25" i="6" s="1"/>
  <c r="P24" i="6" s="1"/>
  <c r="P23" i="6" s="1"/>
  <c r="P22" i="6" s="1"/>
  <c r="P21" i="6" s="1"/>
  <c r="L36" i="6"/>
  <c r="L35" i="6" s="1"/>
  <c r="L34" i="6" s="1"/>
  <c r="L33" i="6" s="1"/>
  <c r="L32" i="6" s="1"/>
  <c r="L31" i="6" s="1"/>
  <c r="L30" i="6" s="1"/>
  <c r="L29" i="6" s="1"/>
  <c r="L28" i="6" s="1"/>
  <c r="L27" i="6" s="1"/>
  <c r="L26" i="6" s="1"/>
  <c r="L25" i="6" s="1"/>
  <c r="L24" i="6" s="1"/>
  <c r="L23" i="6" s="1"/>
  <c r="L21" i="6" s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D49" i="2"/>
  <c r="T19" i="2"/>
  <c r="AB58" i="1"/>
  <c r="AA58" i="1"/>
  <c r="X58" i="1"/>
  <c r="W58" i="1"/>
  <c r="V58" i="1"/>
  <c r="U58" i="1"/>
  <c r="Q58" i="1"/>
  <c r="O58" i="1"/>
  <c r="N58" i="1"/>
  <c r="L58" i="1"/>
  <c r="I58" i="1"/>
  <c r="AB57" i="1"/>
  <c r="AA57" i="1"/>
  <c r="X57" i="1"/>
  <c r="W57" i="1"/>
  <c r="V57" i="1"/>
  <c r="U57" i="1"/>
  <c r="Q57" i="1"/>
  <c r="O57" i="1"/>
  <c r="N57" i="1"/>
  <c r="L57" i="1"/>
  <c r="J57" i="1"/>
  <c r="I57" i="1"/>
  <c r="AB56" i="1"/>
  <c r="AA56" i="1"/>
  <c r="X56" i="1"/>
  <c r="W56" i="1"/>
  <c r="V56" i="1"/>
  <c r="U56" i="1"/>
  <c r="Q56" i="1"/>
  <c r="O56" i="1"/>
  <c r="N56" i="1"/>
  <c r="L56" i="1"/>
  <c r="J56" i="1"/>
  <c r="J55" i="1" s="1"/>
  <c r="J54" i="1" s="1"/>
  <c r="J53" i="1" s="1"/>
  <c r="J52" i="1" s="1"/>
  <c r="J51" i="1" s="1"/>
  <c r="J50" i="1" s="1"/>
  <c r="J49" i="1" s="1"/>
  <c r="I56" i="1"/>
  <c r="I55" i="1" s="1"/>
  <c r="I54" i="1" s="1"/>
  <c r="I53" i="1" s="1"/>
  <c r="I52" i="1" s="1"/>
  <c r="I51" i="1" s="1"/>
  <c r="I50" i="1" s="1"/>
  <c r="I49" i="1" s="1"/>
  <c r="AB55" i="1"/>
  <c r="AB54" i="1" s="1"/>
  <c r="AB53" i="1" s="1"/>
  <c r="AB52" i="1" s="1"/>
  <c r="AB51" i="1" s="1"/>
  <c r="AB50" i="1" s="1"/>
  <c r="AB49" i="1" s="1"/>
  <c r="AA55" i="1"/>
  <c r="AA54" i="1" s="1"/>
  <c r="AA53" i="1" s="1"/>
  <c r="AA52" i="1" s="1"/>
  <c r="AA51" i="1" s="1"/>
  <c r="AA50" i="1" s="1"/>
  <c r="AA49" i="1" s="1"/>
  <c r="X55" i="1"/>
  <c r="X54" i="1" s="1"/>
  <c r="X53" i="1" s="1"/>
  <c r="X52" i="1" s="1"/>
  <c r="X51" i="1" s="1"/>
  <c r="X50" i="1" s="1"/>
  <c r="X49" i="1" s="1"/>
  <c r="W55" i="1"/>
  <c r="W54" i="1" s="1"/>
  <c r="W53" i="1" s="1"/>
  <c r="W52" i="1" s="1"/>
  <c r="W51" i="1" s="1"/>
  <c r="W50" i="1" s="1"/>
  <c r="W49" i="1" s="1"/>
  <c r="V55" i="1"/>
  <c r="V54" i="1" s="1"/>
  <c r="V53" i="1" s="1"/>
  <c r="V52" i="1" s="1"/>
  <c r="V51" i="1" s="1"/>
  <c r="V50" i="1" s="1"/>
  <c r="V49" i="1" s="1"/>
  <c r="U55" i="1"/>
  <c r="Q55" i="1"/>
  <c r="Q54" i="1" s="1"/>
  <c r="Q53" i="1" s="1"/>
  <c r="Q52" i="1" s="1"/>
  <c r="Q51" i="1" s="1"/>
  <c r="Q50" i="1" s="1"/>
  <c r="O55" i="1"/>
  <c r="O54" i="1" s="1"/>
  <c r="O53" i="1" s="1"/>
  <c r="O52" i="1" s="1"/>
  <c r="O51" i="1" s="1"/>
  <c r="O50" i="1" s="1"/>
  <c r="O48" i="1" s="1"/>
  <c r="O47" i="1" s="1"/>
  <c r="O46" i="1" s="1"/>
  <c r="O45" i="1" s="1"/>
  <c r="O44" i="1" s="1"/>
  <c r="O43" i="1" s="1"/>
  <c r="O42" i="1" s="1"/>
  <c r="O41" i="1" s="1"/>
  <c r="O40" i="1" s="1"/>
  <c r="O39" i="1" s="1"/>
  <c r="O38" i="1" s="1"/>
  <c r="N55" i="1"/>
  <c r="N54" i="1" s="1"/>
  <c r="N53" i="1" s="1"/>
  <c r="N52" i="1" s="1"/>
  <c r="N51" i="1" s="1"/>
  <c r="N50" i="1" s="1"/>
  <c r="L55" i="1"/>
  <c r="L54" i="1" s="1"/>
  <c r="L53" i="1" s="1"/>
  <c r="L52" i="1" s="1"/>
  <c r="L51" i="1" s="1"/>
  <c r="L50" i="1" s="1"/>
  <c r="U54" i="1"/>
  <c r="U53" i="1" s="1"/>
  <c r="U52" i="1" s="1"/>
  <c r="U51" i="1" s="1"/>
  <c r="U50" i="1" s="1"/>
  <c r="U49" i="1" s="1"/>
  <c r="U48" i="1" s="1"/>
  <c r="U47" i="1" s="1"/>
  <c r="U46" i="1" s="1"/>
  <c r="U45" i="1" s="1"/>
  <c r="U44" i="1" s="1"/>
  <c r="U43" i="1" s="1"/>
  <c r="U42" i="1" s="1"/>
  <c r="U41" i="1" s="1"/>
  <c r="U40" i="1" s="1"/>
  <c r="U39" i="1" s="1"/>
  <c r="U38" i="1" s="1"/>
  <c r="U37" i="1" s="1"/>
  <c r="U36" i="1" s="1"/>
  <c r="U35" i="1" s="1"/>
  <c r="U34" i="1" s="1"/>
  <c r="U33" i="1" s="1"/>
  <c r="U32" i="1" s="1"/>
  <c r="U31" i="1" s="1"/>
  <c r="U30" i="1" s="1"/>
  <c r="U29" i="1" s="1"/>
  <c r="U28" i="1" s="1"/>
  <c r="U27" i="1" s="1"/>
  <c r="U26" i="1" s="1"/>
  <c r="U25" i="1" s="1"/>
  <c r="U24" i="1" s="1"/>
  <c r="U23" i="1" s="1"/>
  <c r="U22" i="1" s="1"/>
  <c r="U21" i="1" s="1"/>
  <c r="U20" i="1" s="1"/>
  <c r="D37" i="1"/>
  <c r="E35" i="1"/>
  <c r="D35" i="1"/>
  <c r="E34" i="1"/>
  <c r="E32" i="1"/>
  <c r="D32" i="1"/>
  <c r="R32" i="1" s="1"/>
  <c r="E30" i="1"/>
  <c r="D30" i="1"/>
  <c r="D27" i="1"/>
  <c r="E25" i="1"/>
  <c r="D23" i="1"/>
  <c r="E22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"/>
  <c r="C19" i="1" s="1"/>
  <c r="D19" i="1" s="1"/>
  <c r="O37" i="1" l="1"/>
  <c r="O22" i="1" s="1"/>
  <c r="K24" i="10"/>
  <c r="R55" i="1"/>
  <c r="P54" i="10"/>
  <c r="R50" i="1"/>
  <c r="R52" i="1"/>
  <c r="P51" i="10"/>
  <c r="R33" i="1"/>
  <c r="P32" i="10"/>
  <c r="J24" i="10"/>
  <c r="H33" i="10"/>
  <c r="R34" i="10"/>
  <c r="Q34" i="10"/>
  <c r="O25" i="10"/>
  <c r="O24" i="10" s="1"/>
  <c r="O20" i="10" s="1"/>
  <c r="O19" i="10" s="1"/>
  <c r="Q48" i="1"/>
  <c r="Q47" i="1" s="1"/>
  <c r="Q46" i="1" s="1"/>
  <c r="Q45" i="1" s="1"/>
  <c r="Q44" i="1" s="1"/>
  <c r="Q43" i="1" s="1"/>
  <c r="Q42" i="1" s="1"/>
  <c r="Q41" i="1" s="1"/>
  <c r="Q40" i="1" s="1"/>
  <c r="Q39" i="1" s="1"/>
  <c r="Q38" i="1" s="1"/>
  <c r="AA48" i="1"/>
  <c r="AA47" i="1" s="1"/>
  <c r="AA46" i="1" s="1"/>
  <c r="AA45" i="1" s="1"/>
  <c r="AA44" i="1" s="1"/>
  <c r="AA43" i="1" s="1"/>
  <c r="AA42" i="1" s="1"/>
  <c r="AA41" i="1" s="1"/>
  <c r="AA40" i="1" s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A21" i="1" s="1"/>
  <c r="AA20" i="1" s="1"/>
  <c r="I48" i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V48" i="1"/>
  <c r="V47" i="1" s="1"/>
  <c r="V46" i="1" s="1"/>
  <c r="V45" i="1" s="1"/>
  <c r="V44" i="1" s="1"/>
  <c r="V43" i="1" s="1"/>
  <c r="V42" i="1" s="1"/>
  <c r="V41" i="1" s="1"/>
  <c r="V40" i="1" s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V28" i="1" s="1"/>
  <c r="V27" i="1" s="1"/>
  <c r="V26" i="1" s="1"/>
  <c r="V25" i="1" s="1"/>
  <c r="V24" i="1" s="1"/>
  <c r="V23" i="1" s="1"/>
  <c r="V22" i="1" s="1"/>
  <c r="V21" i="1" s="1"/>
  <c r="V20" i="1" s="1"/>
  <c r="X48" i="1"/>
  <c r="X47" i="1" s="1"/>
  <c r="X46" i="1" s="1"/>
  <c r="X45" i="1" s="1"/>
  <c r="X44" i="1" s="1"/>
  <c r="X43" i="1" s="1"/>
  <c r="X42" i="1" s="1"/>
  <c r="X41" i="1" s="1"/>
  <c r="X40" i="1" s="1"/>
  <c r="X39" i="1" s="1"/>
  <c r="X38" i="1" s="1"/>
  <c r="X37" i="1" s="1"/>
  <c r="X36" i="1" s="1"/>
  <c r="X35" i="1" s="1"/>
  <c r="X34" i="1" s="1"/>
  <c r="X33" i="1" s="1"/>
  <c r="X32" i="1" s="1"/>
  <c r="X31" i="1" s="1"/>
  <c r="X30" i="1" s="1"/>
  <c r="X29" i="1" s="1"/>
  <c r="X28" i="1" s="1"/>
  <c r="X27" i="1" s="1"/>
  <c r="X26" i="1" s="1"/>
  <c r="X25" i="1" s="1"/>
  <c r="X24" i="1" s="1"/>
  <c r="X23" i="1" s="1"/>
  <c r="X22" i="1" s="1"/>
  <c r="X21" i="1" s="1"/>
  <c r="X20" i="1" s="1"/>
  <c r="AB48" i="1"/>
  <c r="AB47" i="1" s="1"/>
  <c r="AB46" i="1" s="1"/>
  <c r="AB45" i="1" s="1"/>
  <c r="AB44" i="1" s="1"/>
  <c r="AB43" i="1" s="1"/>
  <c r="AB42" i="1" s="1"/>
  <c r="AB41" i="1" s="1"/>
  <c r="AB40" i="1" s="1"/>
  <c r="AB39" i="1" s="1"/>
  <c r="AB38" i="1" s="1"/>
  <c r="AB37" i="1" s="1"/>
  <c r="AB36" i="1" s="1"/>
  <c r="AB35" i="1" s="1"/>
  <c r="AB34" i="1" s="1"/>
  <c r="AB33" i="1" s="1"/>
  <c r="AB32" i="1" s="1"/>
  <c r="AB31" i="1" s="1"/>
  <c r="AB30" i="1" s="1"/>
  <c r="AB29" i="1" s="1"/>
  <c r="AB28" i="1" s="1"/>
  <c r="AB27" i="1" s="1"/>
  <c r="AB26" i="1" s="1"/>
  <c r="AB25" i="1" s="1"/>
  <c r="AB24" i="1" s="1"/>
  <c r="AB23" i="1" s="1"/>
  <c r="AB22" i="1" s="1"/>
  <c r="AB21" i="1" s="1"/>
  <c r="AB20" i="1" s="1"/>
  <c r="J48" i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N48" i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F48" i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W48" i="1"/>
  <c r="W47" i="1" s="1"/>
  <c r="W46" i="1" s="1"/>
  <c r="W45" i="1" s="1"/>
  <c r="W44" i="1" s="1"/>
  <c r="W43" i="1" s="1"/>
  <c r="W42" i="1" s="1"/>
  <c r="W41" i="1" s="1"/>
  <c r="W40" i="1" s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W21" i="1" s="1"/>
  <c r="W20" i="1" s="1"/>
  <c r="L48" i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Y22" i="1"/>
  <c r="Z22" i="1" s="1"/>
  <c r="T22" i="1" s="1"/>
  <c r="I24" i="10"/>
  <c r="I20" i="10" s="1"/>
  <c r="I19" i="10" s="1"/>
  <c r="M24" i="10"/>
  <c r="M23" i="10" s="1"/>
  <c r="D26" i="1"/>
  <c r="D34" i="1"/>
  <c r="R34" i="1" s="1"/>
  <c r="R35" i="1"/>
  <c r="S30" i="1"/>
  <c r="Z30" i="1"/>
  <c r="T30" i="1" s="1"/>
  <c r="Y34" i="1"/>
  <c r="Y35" i="1"/>
  <c r="Y23" i="1"/>
  <c r="Y49" i="1"/>
  <c r="D22" i="1"/>
  <c r="Z27" i="1"/>
  <c r="T27" i="1" s="1"/>
  <c r="S27" i="1"/>
  <c r="Z32" i="1"/>
  <c r="T32" i="1" s="1"/>
  <c r="S32" i="1"/>
  <c r="Z37" i="1"/>
  <c r="T37" i="1" s="1"/>
  <c r="S37" i="1"/>
  <c r="D23" i="2"/>
  <c r="D24" i="2"/>
  <c r="N24" i="2" s="1"/>
  <c r="R38" i="1"/>
  <c r="R48" i="1"/>
  <c r="P27" i="10"/>
  <c r="P30" i="10"/>
  <c r="R41" i="1"/>
  <c r="R43" i="1"/>
  <c r="R45" i="1"/>
  <c r="R47" i="1"/>
  <c r="K23" i="10"/>
  <c r="K20" i="10"/>
  <c r="K19" i="10" s="1"/>
  <c r="O23" i="10"/>
  <c r="L27" i="14"/>
  <c r="L26" i="14" s="1"/>
  <c r="L22" i="14" s="1"/>
  <c r="L21" i="14" s="1"/>
  <c r="K27" i="14"/>
  <c r="K26" i="14" s="1"/>
  <c r="F28" i="14"/>
  <c r="F27" i="14" s="1"/>
  <c r="F26" i="14" s="1"/>
  <c r="H23" i="14"/>
  <c r="H24" i="14"/>
  <c r="E27" i="14"/>
  <c r="E26" i="14" s="1"/>
  <c r="H27" i="14"/>
  <c r="H26" i="14" s="1"/>
  <c r="E21" i="1"/>
  <c r="E20" i="1" s="1"/>
  <c r="E24" i="1"/>
  <c r="G25" i="14"/>
  <c r="G22" i="14"/>
  <c r="G21" i="14" s="1"/>
  <c r="R21" i="14"/>
  <c r="R25" i="14"/>
  <c r="E22" i="14"/>
  <c r="E21" i="14" s="1"/>
  <c r="E25" i="14"/>
  <c r="M20" i="10"/>
  <c r="M19" i="10" s="1"/>
  <c r="O25" i="14"/>
  <c r="O21" i="14"/>
  <c r="W25" i="14"/>
  <c r="W21" i="14"/>
  <c r="I21" i="14"/>
  <c r="I25" i="14"/>
  <c r="I23" i="10"/>
  <c r="N21" i="14"/>
  <c r="N25" i="14"/>
  <c r="V21" i="14"/>
  <c r="V25" i="14"/>
  <c r="H22" i="14"/>
  <c r="Q21" i="14"/>
  <c r="Q25" i="14"/>
  <c r="U21" i="14"/>
  <c r="U25" i="14"/>
  <c r="M27" i="14"/>
  <c r="M26" i="14" s="1"/>
  <c r="J22" i="14"/>
  <c r="J21" i="14" s="1"/>
  <c r="J25" i="14"/>
  <c r="S25" i="14"/>
  <c r="S21" i="14"/>
  <c r="L25" i="14"/>
  <c r="P25" i="14"/>
  <c r="P21" i="14"/>
  <c r="T25" i="14"/>
  <c r="T21" i="14"/>
  <c r="X25" i="14"/>
  <c r="X21" i="14"/>
  <c r="K25" i="14"/>
  <c r="K22" i="14"/>
  <c r="K21" i="14" s="1"/>
  <c r="F22" i="14"/>
  <c r="F21" i="14" s="1"/>
  <c r="F25" i="14"/>
  <c r="H21" i="14" l="1"/>
  <c r="L37" i="1"/>
  <c r="L22" i="1" s="1"/>
  <c r="Q37" i="1"/>
  <c r="Q22" i="1" s="1"/>
  <c r="N37" i="1"/>
  <c r="N22" i="1" s="1"/>
  <c r="O36" i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H25" i="14"/>
  <c r="S22" i="1"/>
  <c r="R39" i="1"/>
  <c r="P38" i="10"/>
  <c r="R42" i="1"/>
  <c r="P41" i="10"/>
  <c r="H30" i="10"/>
  <c r="P29" i="10"/>
  <c r="R44" i="1"/>
  <c r="P43" i="10"/>
  <c r="R40" i="1"/>
  <c r="P39" i="10"/>
  <c r="R29" i="1"/>
  <c r="P28" i="10"/>
  <c r="D25" i="1"/>
  <c r="D24" i="1" s="1"/>
  <c r="L29" i="11"/>
  <c r="H27" i="10"/>
  <c r="P26" i="10"/>
  <c r="L34" i="11"/>
  <c r="H32" i="10"/>
  <c r="P31" i="10"/>
  <c r="L51" i="11"/>
  <c r="H49" i="10"/>
  <c r="P48" i="10"/>
  <c r="P22" i="10" s="1"/>
  <c r="L56" i="11"/>
  <c r="T56" i="11" s="1"/>
  <c r="H54" i="10"/>
  <c r="R46" i="1"/>
  <c r="P45" i="10"/>
  <c r="R33" i="10"/>
  <c r="Q33" i="10"/>
  <c r="J20" i="10"/>
  <c r="J19" i="10" s="1"/>
  <c r="J23" i="10"/>
  <c r="R27" i="1"/>
  <c r="R28" i="1"/>
  <c r="Y26" i="1"/>
  <c r="Z49" i="1"/>
  <c r="T49" i="1" s="1"/>
  <c r="S49" i="1"/>
  <c r="Z35" i="1"/>
  <c r="T35" i="1" s="1"/>
  <c r="S35" i="1"/>
  <c r="Z23" i="1"/>
  <c r="T23" i="1" s="1"/>
  <c r="S23" i="1"/>
  <c r="S34" i="1"/>
  <c r="Z34" i="1"/>
  <c r="T34" i="1" s="1"/>
  <c r="N23" i="2"/>
  <c r="D20" i="2"/>
  <c r="N20" i="2" s="1"/>
  <c r="R30" i="1"/>
  <c r="R31" i="1"/>
  <c r="R23" i="1"/>
  <c r="R49" i="1"/>
  <c r="M21" i="14"/>
  <c r="D21" i="1" l="1"/>
  <c r="D20" i="1" s="1"/>
  <c r="O24" i="1"/>
  <c r="O21" i="1"/>
  <c r="O20" i="1" s="1"/>
  <c r="N36" i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Q36" i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L36" i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P25" i="10"/>
  <c r="P24" i="10" s="1"/>
  <c r="P20" i="10" s="1"/>
  <c r="U56" i="11"/>
  <c r="Q49" i="10"/>
  <c r="R49" i="10"/>
  <c r="S49" i="10" s="1"/>
  <c r="H48" i="10"/>
  <c r="R51" i="10"/>
  <c r="S51" i="10" s="1"/>
  <c r="Q51" i="10"/>
  <c r="T34" i="11"/>
  <c r="I34" i="11"/>
  <c r="I33" i="11" s="1"/>
  <c r="L33" i="11"/>
  <c r="T33" i="11" s="1"/>
  <c r="Q27" i="10"/>
  <c r="R27" i="10"/>
  <c r="S27" i="10" s="1"/>
  <c r="R30" i="10"/>
  <c r="S30" i="10" s="1"/>
  <c r="Q30" i="10"/>
  <c r="H29" i="10"/>
  <c r="L43" i="11"/>
  <c r="T43" i="11" s="1"/>
  <c r="H41" i="10"/>
  <c r="L40" i="11"/>
  <c r="H38" i="10"/>
  <c r="R54" i="10"/>
  <c r="S54" i="10" s="1"/>
  <c r="Q54" i="10"/>
  <c r="T51" i="11"/>
  <c r="I51" i="11"/>
  <c r="L50" i="11"/>
  <c r="T53" i="11"/>
  <c r="I53" i="11"/>
  <c r="Q32" i="10"/>
  <c r="R32" i="10"/>
  <c r="S32" i="10" s="1"/>
  <c r="H31" i="10"/>
  <c r="T29" i="11"/>
  <c r="I29" i="11"/>
  <c r="L30" i="11"/>
  <c r="L28" i="11" s="1"/>
  <c r="H28" i="10"/>
  <c r="L41" i="11"/>
  <c r="T41" i="11" s="1"/>
  <c r="H39" i="10"/>
  <c r="H43" i="10"/>
  <c r="T32" i="11"/>
  <c r="I31" i="11"/>
  <c r="L31" i="11"/>
  <c r="T31" i="11" s="1"/>
  <c r="L47" i="11"/>
  <c r="H45" i="10"/>
  <c r="P36" i="10"/>
  <c r="S26" i="1"/>
  <c r="Z26" i="1"/>
  <c r="T26" i="1" s="1"/>
  <c r="R22" i="1"/>
  <c r="R37" i="1"/>
  <c r="Y24" i="1"/>
  <c r="Y25" i="1"/>
  <c r="R26" i="1"/>
  <c r="R24" i="1"/>
  <c r="Q21" i="1" l="1"/>
  <c r="Q20" i="1" s="1"/>
  <c r="Q24" i="1"/>
  <c r="L24" i="1"/>
  <c r="L21" i="1"/>
  <c r="L20" i="1" s="1"/>
  <c r="N24" i="1"/>
  <c r="N21" i="1"/>
  <c r="N20" i="1" s="1"/>
  <c r="Q43" i="10"/>
  <c r="R43" i="10"/>
  <c r="S43" i="10" s="1"/>
  <c r="Q39" i="10"/>
  <c r="R39" i="10"/>
  <c r="S39" i="10" s="1"/>
  <c r="Q28" i="10"/>
  <c r="R28" i="10"/>
  <c r="S28" i="10" s="1"/>
  <c r="T28" i="11"/>
  <c r="U29" i="11"/>
  <c r="O29" i="11" s="1"/>
  <c r="L24" i="11"/>
  <c r="T24" i="11" s="1"/>
  <c r="T50" i="11"/>
  <c r="U51" i="11"/>
  <c r="T40" i="11"/>
  <c r="I40" i="11"/>
  <c r="U43" i="11"/>
  <c r="O43" i="11" s="1"/>
  <c r="H26" i="10"/>
  <c r="H22" i="10"/>
  <c r="Q48" i="10"/>
  <c r="R48" i="10"/>
  <c r="S48" i="10" s="1"/>
  <c r="N31" i="11"/>
  <c r="U31" i="11"/>
  <c r="O31" i="11" s="1"/>
  <c r="U32" i="11"/>
  <c r="O32" i="11" s="1"/>
  <c r="N32" i="11"/>
  <c r="T45" i="11"/>
  <c r="U41" i="11"/>
  <c r="T30" i="11"/>
  <c r="I30" i="11"/>
  <c r="I28" i="11" s="1"/>
  <c r="Q31" i="10"/>
  <c r="R31" i="10"/>
  <c r="S31" i="10" s="1"/>
  <c r="U53" i="11"/>
  <c r="I50" i="11"/>
  <c r="I24" i="11" s="1"/>
  <c r="Q38" i="10"/>
  <c r="R38" i="10"/>
  <c r="S38" i="10" s="1"/>
  <c r="R41" i="10"/>
  <c r="S41" i="10" s="1"/>
  <c r="Q41" i="10"/>
  <c r="R29" i="10"/>
  <c r="S29" i="10" s="1"/>
  <c r="Q29" i="10"/>
  <c r="U33" i="11"/>
  <c r="N33" i="11"/>
  <c r="U34" i="11"/>
  <c r="P21" i="10"/>
  <c r="P19" i="10" s="1"/>
  <c r="P23" i="10"/>
  <c r="T47" i="11"/>
  <c r="L38" i="11"/>
  <c r="R45" i="10"/>
  <c r="S45" i="10" s="1"/>
  <c r="Q45" i="10"/>
  <c r="H36" i="10"/>
  <c r="Z25" i="1"/>
  <c r="T25" i="1" s="1"/>
  <c r="S25" i="1"/>
  <c r="Y20" i="1"/>
  <c r="Y21" i="1"/>
  <c r="Z24" i="1"/>
  <c r="T24" i="1" s="1"/>
  <c r="S24" i="1"/>
  <c r="R25" i="1"/>
  <c r="N22" i="11" l="1"/>
  <c r="N21" i="11" s="1"/>
  <c r="N25" i="11"/>
  <c r="I22" i="11"/>
  <c r="U30" i="11"/>
  <c r="O30" i="11" s="1"/>
  <c r="U45" i="11"/>
  <c r="O45" i="11" s="1"/>
  <c r="R26" i="10"/>
  <c r="S26" i="10" s="1"/>
  <c r="Q26" i="10"/>
  <c r="H25" i="10"/>
  <c r="U40" i="11"/>
  <c r="O40" i="11" s="1"/>
  <c r="U24" i="11"/>
  <c r="O24" i="11" s="1"/>
  <c r="U28" i="11"/>
  <c r="O28" i="11" s="1"/>
  <c r="Q22" i="10"/>
  <c r="R22" i="10"/>
  <c r="S22" i="10" s="1"/>
  <c r="I38" i="11"/>
  <c r="I23" i="11" s="1"/>
  <c r="U50" i="11"/>
  <c r="O50" i="11" s="1"/>
  <c r="L25" i="11"/>
  <c r="T25" i="11" s="1"/>
  <c r="T27" i="11"/>
  <c r="Q36" i="10"/>
  <c r="H21" i="10"/>
  <c r="R36" i="10"/>
  <c r="S36" i="10" s="1"/>
  <c r="U47" i="11"/>
  <c r="L23" i="11"/>
  <c r="T38" i="11"/>
  <c r="Z21" i="1"/>
  <c r="T21" i="1" s="1"/>
  <c r="S21" i="1"/>
  <c r="Z20" i="1"/>
  <c r="T20" i="1" s="1"/>
  <c r="S20" i="1"/>
  <c r="R21" i="1"/>
  <c r="R20" i="1"/>
  <c r="I25" i="11" l="1"/>
  <c r="L22" i="11"/>
  <c r="T22" i="11" s="1"/>
  <c r="T26" i="11"/>
  <c r="H24" i="10"/>
  <c r="R25" i="10"/>
  <c r="S25" i="10" s="1"/>
  <c r="Q25" i="10"/>
  <c r="U27" i="11"/>
  <c r="O27" i="11" s="1"/>
  <c r="I21" i="11"/>
  <c r="U25" i="11"/>
  <c r="O25" i="11" s="1"/>
  <c r="T23" i="11"/>
  <c r="U38" i="11"/>
  <c r="O38" i="11" s="1"/>
  <c r="Q21" i="10"/>
  <c r="R21" i="10"/>
  <c r="S21" i="10" s="1"/>
  <c r="H20" i="10" l="1"/>
  <c r="R24" i="10"/>
  <c r="S24" i="10" s="1"/>
  <c r="Q24" i="10"/>
  <c r="H23" i="10"/>
  <c r="U22" i="11"/>
  <c r="O22" i="11" s="1"/>
  <c r="L21" i="11"/>
  <c r="T21" i="11" s="1"/>
  <c r="U26" i="11"/>
  <c r="O26" i="11" s="1"/>
  <c r="U23" i="11"/>
  <c r="O23" i="11" s="1"/>
  <c r="U21" i="11" l="1"/>
  <c r="O21" i="11" s="1"/>
  <c r="R20" i="10"/>
  <c r="S20" i="10" s="1"/>
  <c r="Q20" i="10"/>
  <c r="H19" i="10"/>
  <c r="R23" i="10"/>
  <c r="S23" i="10" s="1"/>
  <c r="Q23" i="10"/>
  <c r="R19" i="10" l="1"/>
  <c r="S19" i="10" s="1"/>
  <c r="Q19" i="10"/>
  <c r="F102" i="33" l="1"/>
  <c r="F99" i="33"/>
  <c r="F108" i="33"/>
  <c r="F97" i="33"/>
  <c r="F38" i="33"/>
  <c r="G38" i="33" s="1"/>
  <c r="F46" i="33"/>
  <c r="G46" i="33" s="1"/>
  <c r="F62" i="33"/>
  <c r="G62" i="33" s="1"/>
  <c r="F70" i="33"/>
  <c r="G70" i="33"/>
  <c r="F74" i="33"/>
  <c r="G74" i="33" s="1"/>
  <c r="F130" i="33"/>
  <c r="G130" i="33"/>
  <c r="F138" i="33"/>
  <c r="G138" i="33" s="1"/>
  <c r="F154" i="33"/>
  <c r="G154" i="33" s="1"/>
  <c r="F23" i="33"/>
  <c r="G23" i="33" s="1"/>
  <c r="F31" i="33"/>
  <c r="G31" i="33" s="1"/>
  <c r="F55" i="33"/>
  <c r="G55" i="33" s="1"/>
  <c r="F63" i="33"/>
  <c r="G63" i="33" s="1"/>
  <c r="F67" i="33"/>
  <c r="G67" i="33" s="1"/>
  <c r="F71" i="33"/>
  <c r="G71" i="33" s="1"/>
  <c r="F75" i="33"/>
  <c r="G75" i="33" s="1"/>
  <c r="F87" i="33"/>
  <c r="G87" i="33" s="1"/>
  <c r="F95" i="33"/>
  <c r="G95" i="33" s="1"/>
  <c r="F103" i="33"/>
  <c r="G103" i="33" s="1"/>
  <c r="F115" i="33"/>
  <c r="G115" i="33" s="1"/>
  <c r="F123" i="33"/>
  <c r="G123" i="33" s="1"/>
  <c r="F139" i="33"/>
  <c r="G139" i="33" s="1"/>
  <c r="F147" i="33"/>
  <c r="G147" i="33"/>
  <c r="F155" i="33"/>
  <c r="G155" i="33" s="1"/>
  <c r="F44" i="33"/>
  <c r="G44" i="33" s="1"/>
  <c r="F52" i="33"/>
  <c r="G52" i="33" s="1"/>
  <c r="F56" i="33"/>
  <c r="G56" i="33"/>
  <c r="F60" i="33"/>
  <c r="G60" i="33" s="1"/>
  <c r="F68" i="33"/>
  <c r="G68" i="33"/>
  <c r="F72" i="33"/>
  <c r="G72" i="33" s="1"/>
  <c r="F80" i="33"/>
  <c r="G80" i="33"/>
  <c r="F96" i="33"/>
  <c r="G96" i="33" s="1"/>
  <c r="F104" i="33"/>
  <c r="G104" i="33" s="1"/>
  <c r="F124" i="33"/>
  <c r="G124" i="33" s="1"/>
  <c r="F132" i="33"/>
  <c r="G132" i="33" s="1"/>
  <c r="F160" i="33"/>
  <c r="G160" i="33" s="1"/>
  <c r="F29" i="33"/>
  <c r="G29" i="33" s="1"/>
  <c r="F37" i="33"/>
  <c r="G37" i="33"/>
  <c r="F53" i="33"/>
  <c r="G53" i="33" s="1"/>
  <c r="F57" i="33"/>
  <c r="G57" i="33"/>
  <c r="F61" i="33"/>
  <c r="G61" i="33" s="1"/>
  <c r="F69" i="33"/>
  <c r="G69" i="33" s="1"/>
  <c r="F73" i="33"/>
  <c r="G73" i="33" s="1"/>
  <c r="F77" i="33"/>
  <c r="G77" i="33"/>
  <c r="F81" i="33"/>
  <c r="G81" i="33" s="1"/>
  <c r="F89" i="33"/>
  <c r="G89" i="33"/>
  <c r="F109" i="33"/>
  <c r="G109" i="33" s="1"/>
  <c r="F117" i="33"/>
  <c r="G117" i="33" s="1"/>
  <c r="F145" i="33"/>
  <c r="G145" i="33" s="1"/>
  <c r="F153" i="33"/>
  <c r="G153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tc={BC82410A-74B8-4579-AB99-5C7735154FE6}</author>
  </authors>
  <commentList>
    <comment ref="P39" authorId="0" shapeId="0" xr:uid="{BC82410A-74B8-4579-AB99-5C7735154FE6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ЭСМ дог 44 от 23.11.2020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ВоробьёваИВ</author>
  </authors>
  <commentList>
    <comment ref="D29" authorId="0" shapeId="0" xr:uid="{935B6DCB-33D6-4A61-B333-E14957109FA0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утвержденная суммарная НВВ</t>
        </r>
      </text>
    </comment>
  </commentList>
</comments>
</file>

<file path=xl/sharedStrings.xml><?xml version="1.0" encoding="utf-8"?>
<sst xmlns="http://schemas.openxmlformats.org/spreadsheetml/2006/main" count="9822" uniqueCount="1145">
  <si>
    <t>Приложение  № 1</t>
  </si>
  <si>
    <t>к приказу Минэнерго России</t>
  </si>
  <si>
    <t>от « 25 » апреля 2018 г. № 320</t>
  </si>
  <si>
    <r>
      <rPr>
        <sz val="14"/>
        <rFont val="Times New Roman"/>
        <family val="1"/>
        <charset val="204"/>
      </rPr>
      <t xml:space="preserve">Отчет о реализации инвестиционной программы:  </t>
    </r>
    <r>
      <rPr>
        <sz val="14"/>
        <color rgb="FF000000"/>
        <rFont val="Times New Roman"/>
        <family val="1"/>
        <charset val="204"/>
      </rPr>
      <t xml:space="preserve">Инвестиционная программа   ОБЩЕСТВО С ОГРАНИЧЕННОЙ ОТВЕТСТВЕННОСТЬЮ "ЭНЕРГОМОДУЛЬ"
</t>
    </r>
    <r>
      <rPr>
        <sz val="14"/>
        <rFont val="Times New Roman"/>
        <family val="1"/>
        <charset val="204"/>
      </rPr>
      <t>_</t>
    </r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</si>
  <si>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</si>
  <si>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</si>
  <si>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</si>
  <si>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</si>
  <si>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</si>
  <si>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</si>
  <si>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</si>
  <si>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</si>
  <si>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</si>
  <si>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</si>
  <si>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</si>
  <si>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</si>
  <si>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</si>
  <si>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</si>
  <si>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</si>
  <si>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</si>
  <si>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</si>
  <si>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</si>
  <si>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0</t>
  </si>
  <si>
    <t>ВСЕГО по инвестиционной программе, в том числе:</t>
  </si>
  <si>
    <t>Г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</si>
  <si>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</si>
  <si>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</si>
  <si>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</si>
  <si>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</si>
  <si>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</si>
  <si>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</si>
  <si>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Ульяновская область</t>
  </si>
  <si>
    <t>1.2</t>
  </si>
  <si>
    <t>Реконструкция, модернизация, техническое перевооружение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</si>
  <si>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</si>
  <si>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</si>
  <si>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</si>
  <si>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</si>
  <si>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</si>
  <si>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Установка приборов учёта на ВЛ-0,4 кВ </t>
  </si>
  <si>
    <t>К_ЭМ001</t>
  </si>
  <si>
    <t>1.2.3.1.2</t>
  </si>
  <si>
    <t>Установка приборов учета электроэнергии на трансформаторных подстанциях 6-10/0,4 кВ</t>
  </si>
  <si>
    <t>К_ЭМ002</t>
  </si>
  <si>
    <t>1.2.3.2</t>
  </si>
  <si>
    <t>«Установка приборов учета, класс напряжения 6 (10) кВ, всего, в том числе:»</t>
  </si>
  <si>
    <t>1.2.3.2.1</t>
  </si>
  <si>
    <t xml:space="preserve">Установка пунктов коммерческого учета электроэнергии на ВЛ 10 кВ </t>
  </si>
  <si>
    <t>К_ЭМ003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</si>
  <si>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</si>
  <si>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</si>
  <si>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1.2.3.5.1</t>
  </si>
  <si>
    <t xml:space="preserve"> Установка устройств передачи данных с приборов учета </t>
  </si>
  <si>
    <t>К_ЭМ004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</si>
  <si>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</si>
  <si>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</si>
  <si>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</si>
  <si>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</si>
  <si>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1.2.4.2.1.</t>
  </si>
  <si>
    <t>Установка динамического диспетчерского щита на рабочих местах диспетчеров на диспетчерском пункте в г. Димитровград</t>
  </si>
  <si>
    <t>К_ЭМ005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</si>
  <si>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</si>
  <si>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</si>
  <si>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</si>
  <si>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кольцующей перемычки кабельной линией 10 кВ от ТП-84 до ТП-299 и от ТП-294 до ТП-124, общей L= 1,7 км в г.Димитровград</t>
  </si>
  <si>
    <t>К_ЭМ006</t>
  </si>
  <si>
    <t>1.4.2</t>
  </si>
  <si>
    <t>Строительство РП 10/0,4 кВ 250 кВА, ВЛЗ-10 кВ L=0,2 км, КЛ-10 кВ L=0,8 км, ВЛИ-0,4 кВ L=0,2 км в г. Димитровград</t>
  </si>
  <si>
    <t>К_ЭМ007</t>
  </si>
  <si>
    <t>1.4.3</t>
  </si>
  <si>
    <t>Строительство ГКТП 10/0,4 кВ 400 кВА, ВЛЗ-10 кВ L=0,2 км, КЛ-10 кВ L=0,1 км, ВЛИ-0,4 кВ L=0,4 км в г. Димитровград</t>
  </si>
  <si>
    <t>К_ЭМ008</t>
  </si>
  <si>
    <t>1.4.4</t>
  </si>
  <si>
    <t>Строительство ГКТП 10/0,4 кВ 250 кВА, ВЛЗ-10 кВ L=0,2 км, ВЛИ-0,4 кВ L=0,2 км в г. Димитровград</t>
  </si>
  <si>
    <t>К_ЭМ009</t>
  </si>
  <si>
    <t>1.4.5</t>
  </si>
  <si>
    <t>Строительство ГКТП 10/0,4 кВ 250 кВА, ВЛЗ-10 кВ L=0,2 км, КЛ-10 кВ L=0,5 км, ВЛИ-0,4 кВ L=0,5 км в г. Димитровград</t>
  </si>
  <si>
    <t>К_ЭМ010</t>
  </si>
  <si>
    <t>1.4.6</t>
  </si>
  <si>
    <t xml:space="preserve">Строительство  трёх ВЛИ-0,4 кВ L=1,2 км в г. Димитровград </t>
  </si>
  <si>
    <t>К_ЭМ011</t>
  </si>
  <si>
    <t>1.4.7</t>
  </si>
  <si>
    <t>Строительство РП 10/0,4 кВ 2*400 кВА, ГКТП 10/0,4 кВ 400 кВА,КЛ-10 кВ L=3,1 км, ВЛИ-0,4 кВ L=0,6 км в г. Димитровград</t>
  </si>
  <si>
    <t>К_ЭМ012</t>
  </si>
  <si>
    <t>1.4.8</t>
  </si>
  <si>
    <t>Строительство 3 (трех) переключающих пунктов на воздушных линиях ВЛ-10 кВ на территории водозабора "Горка" в г.Димитровград</t>
  </si>
  <si>
    <t>К_ЭМ013</t>
  </si>
  <si>
    <t>1.4.9</t>
  </si>
  <si>
    <t>Строительство кольцующей перемычки кабельной линией 10 кВ от ТП-292 до ТП-166, общей L= 0,8 км в г.Димитровград</t>
  </si>
  <si>
    <t>К_ЭМ014</t>
  </si>
  <si>
    <t>1.4.10</t>
  </si>
  <si>
    <t>Строительство РП 10/0,4 кВ 250 кВА,  КЛ-10 кВ L=1,2 км в г. Димитровград</t>
  </si>
  <si>
    <t>К_ЭМ015</t>
  </si>
  <si>
    <t>1.4.11</t>
  </si>
  <si>
    <t>Строительство ГКТП 10/0,4 кВ 250 кВА,  КЛ-10 кВ L=2,1 км в г. Димитровград</t>
  </si>
  <si>
    <t>К_ЭМ016</t>
  </si>
  <si>
    <t>1.6</t>
  </si>
  <si>
    <t>Прочие инвестиционные проекты, всего, в том числе:</t>
  </si>
  <si>
    <t>1.6.1</t>
  </si>
  <si>
    <t xml:space="preserve">Приобретение в г. Димитровград 2КЛ-10 кВ общей протяженностью 0,4 км, КТП (1 шт) мощностью 0,5 мВА </t>
  </si>
  <si>
    <t>К_ЭМ017</t>
  </si>
  <si>
    <t>1.6.2</t>
  </si>
  <si>
    <t xml:space="preserve">Приобретение в г. Димитровград КЛ-10  общей протяженностью 0,4 км, КТП мощностью 0,8 мВА </t>
  </si>
  <si>
    <t>К_ЭМ018</t>
  </si>
  <si>
    <t>1.6.3</t>
  </si>
  <si>
    <t xml:space="preserve">Приобретение в г. Димитровград КЛ-10 кВ протяженностью 0,5 км, КТП (1 шт) мощностью 0,16 мВА </t>
  </si>
  <si>
    <t>К_ЭМ019</t>
  </si>
  <si>
    <t>1.6.4</t>
  </si>
  <si>
    <t>Покупка автомобилей на шасси ГАЗ  (для перевозки материалов и оборудования) – 2 шт.</t>
  </si>
  <si>
    <t>К_ЭМ020</t>
  </si>
  <si>
    <t>1.6.5</t>
  </si>
  <si>
    <t>Покупка бригадных автомобилей на шасси УАЗ- 3 шт.</t>
  </si>
  <si>
    <t>К_ЭМ021</t>
  </si>
  <si>
    <t>1.6.6</t>
  </si>
  <si>
    <t>Покупка передвижной ДЭС 100 кВт</t>
  </si>
  <si>
    <t>К_ЭМ022</t>
  </si>
  <si>
    <t>1.6.7</t>
  </si>
  <si>
    <t xml:space="preserve"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 </t>
  </si>
  <si>
    <t>К_ЭМ023</t>
  </si>
  <si>
    <t>1.6.8</t>
  </si>
  <si>
    <t xml:space="preserve">Покупка грузового автомобиля на базе Камаз  с кму </t>
  </si>
  <si>
    <t>К_ЭМ024</t>
  </si>
  <si>
    <t>1.6.9</t>
  </si>
  <si>
    <t>Покупка испытательного и диагностического оборудования -  1 шт.(Комплекс измерительный для прогрузки первичным током.-1шт.,Аппарат испытания качества трансформаторного масла-1шт., Комплекс испытательный высоковольтный -1шт.)</t>
  </si>
  <si>
    <t>К_ЭМ025</t>
  </si>
  <si>
    <t>1.6.10</t>
  </si>
  <si>
    <t>Покупка установки для осушки и очистки трансформаторного масла - 1шт.</t>
  </si>
  <si>
    <t>К_ЭМ026</t>
  </si>
  <si>
    <t>1.6.11</t>
  </si>
  <si>
    <t>Покупка грузовго автомобиля ГАЗ – 1 шт.</t>
  </si>
  <si>
    <t>К_ЭМ027</t>
  </si>
  <si>
    <t>1.6.12</t>
  </si>
  <si>
    <t xml:space="preserve">Приобретение в г. Димитровград ВЛ-0,4кВ, ВЛ-10 кВ общей протяженностью 0,8 км, КТП (1 шт) мощностью 0,63 МВа </t>
  </si>
  <si>
    <t>К_ЭМ028</t>
  </si>
  <si>
    <t>1.6.13</t>
  </si>
  <si>
    <t xml:space="preserve">Приобретение в г. Димитровград ВЛ-10 кВ, КЛ-10  общей протяженностью 0,2 км, КТП (2 шт) мощностью 0,8 МВа </t>
  </si>
  <si>
    <t>К_ЭМ029</t>
  </si>
  <si>
    <t>1.6.14</t>
  </si>
  <si>
    <t xml:space="preserve">Приобретение в г. Димитровград ВЛ-10 кВ протяженностью 0,2 км, КТП (1 шт) мощностью 0,4 МВа </t>
  </si>
  <si>
    <t>К_ЭМ030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</si>
  <si>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</si>
  <si>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Приложение  № 2</t>
  </si>
  <si>
    <t>Отчет о реализации инвестиционной программы: Инвестиционная программа   ОБЩЕСТВО С ОГРАНИЧЕННОЙ ОТВЕТСТВЕННОСТЬЮ "ЭНЕРГОМОДУЛЬ"</t>
  </si>
  <si>
    <t xml:space="preserve">                                   полное наименование субъекта электроэнергетики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</si>
  <si>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138-од от 30.10.2019г.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</si>
  <si>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</si>
  <si>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</si>
  <si>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</si>
  <si>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</si>
  <si>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</si>
  <si>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</si>
  <si>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</si>
  <si>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</si>
  <si>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в прогнозных ценах </t>
  </si>
  <si>
    <t>Приложение  № 3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</si>
  <si>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</si>
  <si>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</si>
  <si>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</si>
  <si>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</si>
  <si>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</si>
  <si>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</si>
  <si>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</si>
  <si>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</si>
  <si>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</si>
  <si>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</si>
  <si>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млн. рублей
 (без НДС)</t>
  </si>
  <si>
    <t xml:space="preserve"> %</t>
  </si>
  <si>
    <t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</t>
  </si>
  <si>
    <t>Приложение  № 4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</si>
  <si>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</si>
  <si>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</si>
  <si>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</si>
  <si>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Квартал</t>
  </si>
  <si>
    <t>IV</t>
  </si>
  <si>
    <t>-</t>
  </si>
  <si>
    <t>III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</si>
  <si>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</si>
  <si>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Приложение  № 5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</si>
  <si>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</si>
  <si>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</si>
  <si>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км ВЛ
 1-цеп</t>
  </si>
  <si>
    <t>км ВЛ
 2-цеп</t>
  </si>
  <si>
    <t>км КЛ</t>
  </si>
  <si>
    <t>Дата ввода объекта, дд.мм.гггг</t>
  </si>
  <si>
    <t>Приложение  № 6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</si>
  <si>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</si>
  <si>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полное наименование субъекта электроэнергетики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</si>
  <si>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</si>
  <si>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объекта, выводимого из эксплуатации</t>
  </si>
  <si>
    <t>Дата вывода объекта, дд.мм.гггг</t>
  </si>
  <si>
    <t>Приложение  № 7</t>
  </si>
  <si>
    <t xml:space="preserve">Отчет о реализации инвестиционной программы 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</si>
  <si>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</si>
  <si>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Наименование инвестиционного проекта (группы инвестиционных проектов)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</si>
  <si>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</si>
  <si>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</si>
  <si>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</si>
  <si>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</si>
  <si>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</si>
  <si>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</si>
  <si>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</si>
  <si>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</si>
  <si>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</si>
  <si>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</si>
  <si>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</si>
  <si>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</si>
  <si>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</si>
  <si>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</si>
  <si>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</si>
  <si>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</si>
  <si>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</si>
  <si>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</si>
  <si>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</si>
  <si>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</si>
  <si>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</si>
  <si>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</si>
  <si>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</si>
  <si>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</si>
  <si>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</si>
  <si>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</si>
  <si>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</si>
  <si>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</si>
  <si>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</si>
  <si>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</si>
  <si>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</si>
  <si>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</si>
  <si>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</si>
  <si>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</si>
  <si>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</si>
  <si>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</si>
  <si>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</si>
  <si>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</si>
  <si>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</si>
  <si>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</si>
  <si>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</si>
  <si>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</si>
  <si>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</si>
  <si>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</si>
  <si>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 № 8</t>
  </si>
  <si>
    <t xml:space="preserve">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</si>
  <si>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</si>
  <si>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</si>
  <si>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</si>
  <si>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</si>
  <si>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</si>
  <si>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</si>
  <si>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</si>
  <si>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факт  на 01.01. года N</t>
  </si>
  <si>
    <t>факт на 01.01. года N+1</t>
  </si>
  <si>
    <t>факт года N-1
(на 01.01.года N)</t>
  </si>
  <si>
    <t>факт года N
(на 01.01. года N+1)</t>
  </si>
  <si>
    <t>Приложение № 9</t>
  </si>
  <si>
    <t>Инвестиционная программа : Инвестиционная программа   ОБЩЕСТВО С ОГРАНИЧЕННОЙ ОТВЕТСТВЕННОСТЬЮ "ЭНЕРГОМОДУЛЬ"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</si>
  <si>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</si>
  <si>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</si>
  <si>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</si>
  <si>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</si>
  <si>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</si>
  <si>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 xml:space="preserve">План </t>
  </si>
  <si>
    <t>в ед. измерений</t>
  </si>
  <si>
    <t>в процентах, %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</si>
  <si>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</si>
  <si>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</si>
  <si>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</si>
  <si>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</si>
  <si>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</si>
  <si>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</si>
  <si>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</si>
  <si>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</si>
  <si>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</si>
  <si>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</si>
  <si>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</si>
  <si>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</si>
  <si>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</si>
  <si>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</si>
  <si>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</si>
  <si>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</si>
  <si>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</si>
  <si>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</si>
  <si>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</si>
  <si>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</si>
  <si>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</si>
  <si>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</si>
  <si>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</si>
  <si>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</si>
  <si>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</si>
  <si>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</si>
  <si>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</si>
  <si>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</si>
  <si>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</si>
  <si>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</si>
  <si>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</si>
  <si>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</si>
  <si>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</si>
  <si>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</si>
  <si>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</si>
  <si>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</si>
  <si>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</si>
  <si>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</si>
  <si>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</si>
  <si>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</si>
  <si>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</si>
  <si>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</si>
  <si>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</si>
  <si>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</si>
  <si>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</si>
  <si>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</si>
  <si>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</si>
  <si>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</si>
  <si>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</si>
  <si>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</si>
  <si>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</si>
  <si>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</si>
  <si>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</si>
  <si>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</si>
  <si>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</si>
  <si>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</si>
  <si>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</si>
  <si>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</si>
  <si>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</si>
  <si>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</si>
  <si>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</si>
  <si>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</si>
  <si>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</si>
  <si>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</si>
  <si>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</si>
  <si>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</si>
  <si>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</si>
  <si>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</si>
  <si>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</si>
  <si>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</si>
  <si>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</si>
  <si>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</si>
  <si>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</si>
  <si>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</si>
  <si>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</si>
  <si>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</si>
  <si>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</si>
  <si>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</si>
  <si>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</si>
  <si>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</si>
  <si>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</si>
  <si>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</si>
  <si>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</si>
  <si>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</si>
  <si>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</si>
  <si>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</si>
  <si>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</si>
  <si>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</si>
  <si>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</si>
  <si>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</si>
  <si>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</si>
  <si>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</si>
  <si>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</si>
  <si>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</si>
  <si>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</si>
  <si>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</si>
  <si>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</si>
  <si>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</si>
  <si>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</si>
  <si>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</si>
  <si>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</si>
  <si>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</si>
  <si>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</si>
  <si>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</si>
  <si>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</si>
  <si>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</si>
  <si>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</si>
  <si>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</si>
  <si>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</si>
  <si>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</si>
  <si>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</si>
  <si>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</si>
  <si>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</si>
  <si>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</si>
  <si>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</si>
  <si>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</si>
  <si>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</si>
  <si>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</si>
  <si>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</si>
  <si>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</si>
  <si>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</si>
  <si>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</si>
  <si>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</si>
  <si>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</si>
  <si>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</si>
  <si>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</si>
  <si>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</si>
  <si>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</si>
  <si>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</si>
  <si>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</si>
  <si>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</si>
  <si>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</si>
  <si>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</si>
  <si>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</si>
  <si>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</si>
  <si>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</si>
  <si>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</si>
  <si>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</si>
  <si>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</si>
  <si>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</si>
  <si>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</si>
  <si>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</si>
  <si>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</si>
  <si>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</si>
  <si>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</si>
  <si>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</si>
  <si>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</si>
  <si>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</si>
  <si>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</si>
  <si>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</si>
  <si>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</si>
  <si>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</si>
  <si>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</si>
  <si>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</si>
  <si>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</si>
  <si>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</si>
  <si>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</si>
  <si>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</si>
  <si>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</si>
  <si>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</si>
  <si>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</si>
  <si>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</si>
  <si>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</si>
  <si>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</si>
  <si>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</si>
  <si>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</si>
  <si>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</si>
  <si>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</si>
  <si>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</si>
  <si>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</si>
  <si>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</si>
  <si>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</si>
  <si>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</si>
  <si>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</si>
  <si>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</si>
  <si>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</si>
  <si>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</si>
  <si>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</si>
  <si>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</si>
  <si>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</si>
  <si>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</si>
  <si>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</si>
  <si>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</si>
  <si>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</si>
  <si>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</si>
  <si>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</si>
  <si>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</si>
  <si>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</si>
  <si>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</si>
  <si>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</si>
  <si>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</si>
  <si>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</si>
  <si>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</si>
  <si>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</si>
  <si>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</si>
  <si>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</si>
  <si>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</si>
  <si>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</si>
  <si>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</si>
  <si>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</si>
  <si>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</si>
  <si>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</si>
  <si>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</si>
  <si>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</si>
  <si>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</si>
  <si>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</si>
  <si>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</si>
  <si>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</si>
  <si>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</si>
  <si>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</si>
  <si>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</si>
  <si>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</si>
  <si>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</si>
  <si>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</si>
  <si>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</si>
  <si>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</si>
  <si>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</si>
  <si>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</si>
  <si>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</si>
  <si>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</si>
  <si>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</si>
  <si>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</si>
  <si>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</si>
  <si>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</si>
  <si>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</si>
  <si>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</si>
  <si>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</si>
  <si>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</si>
  <si>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</si>
  <si>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</si>
  <si>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</si>
  <si>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</si>
  <si>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</si>
  <si>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</si>
  <si>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</si>
  <si>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</si>
  <si>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</si>
  <si>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</si>
  <si>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</si>
  <si>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</si>
  <si>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</si>
  <si>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</si>
  <si>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</si>
  <si>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</si>
  <si>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</si>
  <si>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</si>
  <si>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</si>
  <si>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</si>
  <si>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</si>
  <si>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</si>
  <si>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</si>
  <si>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</si>
  <si>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</si>
  <si>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</si>
  <si>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</si>
  <si>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</si>
  <si>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</si>
  <si>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</si>
  <si>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</si>
  <si>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</si>
  <si>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</si>
  <si>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</si>
  <si>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</si>
  <si>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</si>
  <si>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</si>
  <si>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</si>
  <si>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</si>
  <si>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</si>
  <si>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</si>
  <si>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</si>
  <si>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</si>
  <si>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</si>
  <si>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</si>
  <si>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</si>
  <si>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</si>
  <si>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</si>
  <si>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</si>
  <si>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</si>
  <si>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</si>
  <si>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</si>
  <si>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</si>
  <si>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</si>
  <si>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</si>
  <si>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</si>
  <si>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</si>
  <si>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</si>
  <si>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</si>
  <si>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</si>
  <si>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</si>
  <si>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</si>
  <si>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</si>
  <si>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</si>
  <si>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</si>
  <si>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</si>
  <si>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</si>
  <si>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</si>
  <si>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</si>
  <si>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</si>
  <si>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</si>
  <si>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</si>
  <si>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</si>
  <si>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</si>
  <si>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</si>
  <si>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</si>
  <si>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</si>
  <si>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</si>
  <si>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</si>
  <si>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</si>
  <si>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</si>
  <si>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</si>
  <si>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</si>
  <si>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</si>
  <si>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</si>
  <si>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</si>
  <si>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</si>
  <si>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</si>
  <si>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</si>
  <si>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</si>
  <si>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</si>
  <si>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</si>
  <si>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</si>
  <si>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</si>
  <si>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</si>
  <si>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</si>
  <si>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</si>
  <si>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</si>
  <si>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</si>
  <si>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</si>
  <si>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</si>
  <si>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</si>
  <si>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</si>
  <si>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</si>
  <si>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</si>
  <si>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</si>
  <si>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</si>
  <si>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</si>
  <si>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</si>
  <si>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</si>
  <si>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</si>
  <si>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</si>
  <si>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</si>
  <si>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</si>
  <si>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</si>
  <si>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</si>
  <si>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</si>
  <si>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</si>
  <si>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</si>
  <si>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</si>
  <si>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</si>
  <si>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</si>
  <si>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</si>
  <si>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</si>
  <si>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</si>
  <si>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</si>
  <si>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</si>
  <si>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</si>
  <si>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</si>
  <si>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</si>
  <si>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</si>
  <si>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</si>
  <si>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</si>
  <si>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</si>
  <si>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</si>
  <si>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</si>
  <si>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</si>
  <si>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</si>
  <si>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</si>
  <si>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</si>
  <si>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</si>
  <si>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</si>
  <si>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</si>
  <si>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</si>
  <si>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</si>
  <si>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</si>
  <si>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</si>
  <si>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</si>
  <si>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</si>
  <si>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</si>
  <si>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</si>
  <si>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</si>
  <si>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</si>
  <si>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</si>
  <si>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</si>
  <si>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</si>
  <si>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</si>
  <si>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</si>
  <si>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</si>
  <si>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</si>
  <si>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</si>
  <si>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</si>
  <si>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</si>
  <si>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</si>
  <si>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</si>
  <si>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</si>
  <si>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</si>
  <si>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</si>
  <si>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</si>
  <si>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</si>
  <si>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</si>
  <si>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</si>
  <si>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</si>
  <si>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</si>
  <si>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</si>
  <si>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</si>
  <si>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</si>
  <si>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</si>
  <si>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</si>
  <si>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</si>
  <si>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</si>
  <si>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</si>
  <si>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</si>
  <si>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</si>
  <si>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</si>
  <si>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</si>
  <si>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</si>
  <si>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</si>
  <si>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</si>
  <si>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</si>
  <si>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</si>
  <si>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</si>
  <si>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</si>
  <si>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</si>
  <si>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</si>
  <si>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</si>
  <si>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</si>
  <si>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</si>
  <si>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</si>
  <si>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</si>
  <si>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</si>
  <si>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</si>
  <si>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</si>
  <si>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</si>
  <si>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</si>
  <si>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</si>
  <si>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</si>
  <si>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</si>
  <si>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</si>
  <si>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</si>
  <si>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</si>
  <si>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</si>
  <si>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</si>
  <si>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</si>
  <si>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</si>
  <si>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</si>
  <si>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</si>
  <si>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</si>
  <si>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</si>
  <si>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</si>
  <si>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</si>
  <si>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</si>
  <si>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</si>
  <si>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</si>
  <si>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</si>
  <si>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</si>
  <si>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</si>
  <si>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</si>
  <si>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</si>
  <si>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</si>
  <si>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</si>
  <si>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</si>
  <si>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</si>
  <si>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</si>
  <si>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</si>
  <si>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</si>
  <si>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</si>
  <si>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</si>
  <si>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</si>
  <si>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</si>
  <si>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</si>
  <si>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</si>
  <si>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</si>
  <si>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</si>
  <si>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</si>
  <si>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</si>
  <si>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</si>
  <si>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</si>
  <si>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</si>
  <si>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</si>
  <si>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</si>
  <si>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</si>
  <si>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</si>
  <si>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</si>
  <si>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</si>
  <si>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</si>
  <si>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</si>
  <si>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</si>
  <si>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</si>
  <si>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</si>
  <si>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</si>
  <si>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</si>
  <si>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</si>
  <si>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</si>
  <si>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</si>
  <si>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</si>
  <si>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</si>
  <si>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</si>
  <si>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</si>
  <si>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</si>
  <si>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</si>
  <si>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</si>
  <si>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</si>
  <si>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</si>
  <si>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</si>
  <si>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</si>
  <si>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</si>
  <si>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</si>
  <si>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</si>
  <si>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</si>
  <si>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</si>
  <si>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</si>
  <si>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</si>
  <si>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</si>
  <si>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</si>
  <si>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</si>
  <si>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</si>
  <si>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</si>
  <si>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</si>
  <si>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</si>
  <si>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</si>
  <si>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</si>
  <si>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</si>
  <si>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</si>
  <si>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</si>
  <si>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</si>
  <si>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</si>
  <si>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</si>
  <si>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</si>
  <si>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</si>
  <si>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</si>
  <si>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</si>
  <si>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</si>
  <si>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</si>
  <si>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</si>
  <si>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</si>
  <si>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</si>
  <si>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</si>
  <si>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</si>
  <si>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</si>
  <si>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чел.</t>
  </si>
  <si>
    <t xml:space="preserve">2 Источники финансирования инвестиционной программы субъекта электроэнергетики </t>
  </si>
  <si>
    <t>Отклонения от плановых значений года N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</si>
  <si>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</si>
  <si>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</si>
  <si>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</si>
  <si>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</si>
  <si>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</si>
  <si>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</si>
  <si>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</si>
  <si>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</si>
  <si>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</si>
  <si>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</si>
  <si>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</si>
  <si>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</si>
  <si>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</si>
  <si>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</si>
  <si>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</si>
  <si>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</si>
  <si>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</si>
  <si>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</si>
  <si>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</si>
  <si>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</si>
  <si>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</si>
  <si>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</si>
  <si>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</si>
  <si>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</si>
  <si>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</si>
  <si>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</si>
  <si>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</si>
  <si>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</si>
  <si>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</si>
  <si>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</si>
  <si>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</si>
  <si>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</si>
  <si>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</si>
  <si>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</si>
  <si>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</si>
  <si>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</si>
  <si>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</si>
  <si>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</si>
  <si>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</si>
  <si>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</si>
  <si>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</si>
  <si>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</si>
  <si>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</si>
  <si>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</si>
  <si>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</si>
  <si>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</si>
  <si>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</si>
  <si>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</si>
  <si>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</si>
  <si>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</si>
  <si>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</si>
  <si>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</si>
  <si>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</si>
  <si>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</si>
  <si>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</si>
  <si>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</si>
  <si>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1.2.3.3</t>
  </si>
  <si>
    <t>1.2.3.4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</si>
  <si>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</si>
  <si>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</si>
  <si>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</si>
  <si>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</si>
  <si>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</si>
  <si>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</si>
  <si>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</si>
  <si>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</si>
  <si>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</si>
  <si>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</si>
  <si>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</si>
  <si>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</si>
  <si>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</si>
  <si>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</si>
  <si>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</si>
  <si>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</si>
  <si>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</si>
  <si>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</si>
  <si>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</si>
  <si>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</si>
  <si>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</si>
  <si>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</si>
  <si>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</si>
  <si>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</si>
  <si>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</si>
  <si>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</si>
  <si>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</si>
  <si>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</si>
  <si>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</si>
  <si>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</si>
  <si>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</si>
  <si>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</si>
  <si>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</si>
  <si>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</si>
  <si>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</si>
  <si>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</si>
  <si>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</si>
  <si>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</si>
  <si>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Приложение  № 10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</si>
  <si>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</si>
  <si>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</si>
  <si>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</si>
  <si>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</si>
  <si>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Отклонение от плана финансирования по итогам отчетного периода</t>
  </si>
  <si>
    <t xml:space="preserve">Всего </t>
  </si>
  <si>
    <t>I квартал</t>
  </si>
  <si>
    <t>II квартал</t>
  </si>
  <si>
    <t>III квартал</t>
  </si>
  <si>
    <t>IV квартал</t>
  </si>
  <si>
    <t>млн. рублей
 (с НДС)</t>
  </si>
  <si>
    <t xml:space="preserve"> </t>
  </si>
  <si>
    <t>Приложение  № 11</t>
  </si>
  <si>
    <t>Отчет о реализации инвестиционной программы: Инвестиционная программа  ОБЩЕСТВО С ОГРАНИЧЕННОЙ ОТВЕТСТВЕННОСТЬЮ "ЭНЕРГОМОДУЛЬ"</t>
  </si>
  <si>
    <t>Финансирование капитальных вложений, млн. рублей (с НДС)</t>
  </si>
  <si>
    <t>Приложение  № 12</t>
  </si>
  <si>
    <t xml:space="preserve">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</si>
  <si>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</si>
  <si>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Остаток освоения капитальных вложений 
на  конец отчетного периода,  
млн. рублей 
(без НДС) </t>
  </si>
  <si>
    <t>Отклонение от плана освоения по итогам отчетного периода</t>
  </si>
  <si>
    <t>Всего</t>
  </si>
  <si>
    <t xml:space="preserve">Факт </t>
  </si>
  <si>
    <t>Приложение 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</si>
  <si>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</si>
  <si>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</si>
  <si>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</si>
  <si>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инвестиционного проекта (группы инвестиционных проектов)</t>
  </si>
  <si>
    <t>Отклонение от плана ввода основных средств по итогам отчетного периода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</si>
  <si>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</si>
  <si>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</si>
  <si>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</si>
  <si>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</si>
  <si>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</si>
  <si>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</si>
  <si>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</si>
  <si>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</si>
  <si>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</si>
  <si>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</si>
  <si>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</si>
  <si>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</si>
  <si>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</si>
  <si>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</si>
  <si>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</si>
  <si>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</si>
  <si>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</si>
  <si>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</si>
  <si>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</si>
  <si>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</si>
  <si>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</si>
  <si>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</si>
  <si>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</si>
  <si>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</si>
  <si>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</si>
  <si>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</si>
  <si>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</si>
  <si>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</si>
  <si>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</si>
  <si>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</si>
  <si>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</si>
  <si>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</si>
  <si>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</si>
  <si>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</si>
  <si>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</si>
  <si>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</si>
  <si>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</si>
  <si>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</si>
  <si>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</si>
  <si>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</si>
  <si>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</si>
  <si>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</si>
  <si>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</si>
  <si>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</si>
  <si>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</si>
  <si>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</si>
  <si>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</si>
  <si>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</si>
  <si>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</si>
  <si>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</si>
  <si>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</si>
  <si>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</si>
  <si>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</si>
  <si>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</si>
  <si>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</si>
  <si>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</si>
  <si>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</si>
  <si>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</si>
  <si>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</si>
  <si>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</si>
  <si>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</si>
  <si>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</si>
  <si>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</si>
  <si>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</si>
  <si>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</si>
  <si>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</si>
  <si>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</si>
  <si>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</si>
  <si>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</si>
  <si>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</si>
  <si>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</si>
  <si>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Приложение  № 14</t>
  </si>
  <si>
    <t xml:space="preserve">Отчет о реализации инвестиционной программы: Инвестиционная программа  ОБЩЕСТВО С ОГРАНИЧЕННОЙ ОТВЕТСТВЕННОСТЬЮ "ЭНЕРГОМОДУЛЬ"
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</si>
  <si>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</si>
  <si>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</si>
  <si>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</si>
  <si>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</si>
  <si>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</si>
  <si>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</si>
  <si>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</si>
  <si>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</si>
  <si>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</si>
  <si>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</si>
  <si>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</si>
  <si>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</si>
  <si>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</si>
  <si>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</si>
  <si>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</si>
  <si>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</si>
  <si>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</si>
  <si>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</si>
  <si>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</si>
  <si>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</si>
  <si>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</si>
  <si>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</si>
  <si>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 № 15</t>
  </si>
  <si>
    <t xml:space="preserve">                           полное наименование субъекта электроэнергетики</t>
  </si>
  <si>
    <t>Отклонения от плановых показателей по итогам отчетного периода</t>
  </si>
  <si>
    <t xml:space="preserve">Причины отклонений </t>
  </si>
  <si>
    <t>км ВЛ 1-цеп</t>
  </si>
  <si>
    <t>км ВЛ 2-цеп</t>
  </si>
  <si>
    <t>6.1.5.</t>
  </si>
  <si>
    <t>7.6.</t>
  </si>
  <si>
    <t>7.7.</t>
  </si>
  <si>
    <t>Приложение  № 16</t>
  </si>
  <si>
    <t xml:space="preserve">Отчет об исполнении инвестиционной программы : Инвестиционная программа  ОБЩЕСТВО С ОГРАНИЧЕННОЙ ОТВЕТСТВЕННОСТЬЮ "ЭНЕРГОМОДУЛЬ"
</t>
  </si>
  <si>
    <t xml:space="preserve">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</si>
  <si>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</si>
  <si>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Приложение  № 17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</si>
  <si>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</si>
  <si>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</si>
  <si>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</si>
  <si>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</si>
  <si>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</si>
  <si>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</si>
  <si>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</si>
  <si>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</si>
  <si>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</si>
  <si>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</si>
  <si>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</si>
  <si>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</si>
  <si>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</si>
  <si>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</si>
  <si>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</si>
  <si>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</si>
  <si>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</si>
  <si>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</si>
  <si>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</si>
  <si>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</si>
  <si>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</si>
  <si>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</si>
  <si>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</si>
  <si>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</si>
  <si>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</si>
  <si>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</si>
  <si>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</si>
  <si>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</si>
  <si>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</si>
  <si>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 № 19</t>
  </si>
  <si>
    <t>факт на 01.01. 
года N</t>
  </si>
  <si>
    <t>факт на конец отчетного периода</t>
  </si>
  <si>
    <t>Приложение № 20</t>
  </si>
  <si>
    <t>Отклонение от плановых значений по итогам отчетного периода</t>
  </si>
  <si>
    <t>Инвестиционная программа  ОБЩЕСТВО С ОГРАНИЧЕННОЙ ОТВЕТСТВЕННОСТЬЮ "ЭНЕРГОМОДУЛЬ"</t>
  </si>
  <si>
    <t>х</t>
  </si>
  <si>
    <t>нд</t>
  </si>
  <si>
    <t>Субъект Российской Федерации: Ульяновская область</t>
  </si>
  <si>
    <t>г</t>
  </si>
  <si>
    <t>Отчет о реализации инвестиционной программы : Инвестиционная программа  ОБЩЕСТВО С ОГРАНИЧЕННОЙ ОТВЕТСТВЕННОСТЬЮ "ЭНЕРГОМОДУЛЬ"</t>
  </si>
  <si>
    <t>Субъект Российской Федерации: Ульяновска область</t>
  </si>
  <si>
    <t>III,IV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</si>
  <si>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</si>
  <si>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</si>
  <si>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>Форма 2. Отчет об исполнении плана освоения капитальных вложений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</si>
  <si>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</t>
  </si>
  <si>
    <t>Форма 3. Отчет об исполнении плана ввода основных средств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</si>
  <si>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</si>
  <si>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</si>
  <si>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 г.</t>
  </si>
  <si>
    <t>Форма 5. Отчет об исполнении плана ввода объектов инвестиционной деятельности (мощностей)  в эксплуатацию (квартальный)</t>
  </si>
  <si>
    <t>Форма 6. Отчет об исполнении плана вывода объектов инвестиционной деятельности (мощностей) из эксплуатации (квартальный)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</si>
  <si>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</si>
  <si>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</si>
  <si>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Форма 7. Отчет о фактических значениях количественных показателей по инвестиционным проектам инвестиционной программы (квартальный) 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</si>
  <si>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г.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</si>
  <si>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(квартальный)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</si>
  <si>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 г.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</si>
  <si>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</si>
  <si>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</si>
  <si>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</si>
  <si>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Принятие основных средств и нематериальных активов к бухгалтерскому учету в 2021 г.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</si>
  <si>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</si>
  <si>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Форма 15.  Отчет об исполнении плана ввода объектов инвестиционной деятельности (мощностей)  в эксплуатацию (квартально)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</si>
  <si>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</si>
  <si>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</si>
  <si>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III, IV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</si>
  <si>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</si>
  <si>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  Распоряжение Министерства энергетики, жилищно-коммунального комплекса и городской среды Ульяновской области № 226-од от 30.10.2020г.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</si>
  <si>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 (квартальный)</t>
  </si>
  <si>
    <t>Год раскрытия информации: 2022 год</t>
  </si>
  <si>
    <t xml:space="preserve">                    Год раскрытия (предоставления) информации: 2022 год</t>
  </si>
  <si>
    <t xml:space="preserve">Фактический объем финансирования капитальных вложений на 01.01.2022 год, млн. рублей 
(с НДС) </t>
  </si>
  <si>
    <t xml:space="preserve">Остаток финансирования капитальных вложений 
на 01.01.2022 год в прогнозных ценах соответствующих лет, млн. рублей (с НДС) </t>
  </si>
  <si>
    <t>Финансирование капитальных вложений 2022 год, млн. рублей (с НДС)</t>
  </si>
  <si>
    <t>Отклонение от плана финансирования капитальных вложений 2022 год</t>
  </si>
  <si>
    <t xml:space="preserve">Остаток финансирования капитальных вложений 
на 01.01.2022 год в прогнозных ценах соответствующих лет, млн. рублей 
(с НДС) </t>
  </si>
  <si>
    <t xml:space="preserve">Фактический объем освоения капитальных вложений на 01.01.2022 год, млн. рублей 
(без НДС) </t>
  </si>
  <si>
    <t xml:space="preserve">Остаток освоения капитальных вложений 
на 01.01. 2022 год, млн. рублей (без НДС) </t>
  </si>
  <si>
    <t>Освоение капитальных вложений  2022 год, млн. рублей (без НДС)</t>
  </si>
  <si>
    <t xml:space="preserve">Остаток освоения капитальных вложений 
на 01.01. 2022 год , млн. рублей 
(без НДС) </t>
  </si>
  <si>
    <t xml:space="preserve">Отклонение от плана освоения капитальных вложений 2022 год </t>
  </si>
  <si>
    <t>Принятие основных средств и нематериальных активов к бухгалтерскому учету в 2022 год</t>
  </si>
  <si>
    <t>Отклонение от плана ввода основных средств 2022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</si>
  <si>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</si>
  <si>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Отклонения от плановых показателей 2022 год</t>
  </si>
  <si>
    <t>Ввод объектов инвестиционной деятельности  (мощностей) в эксплуатацию в 2022 г.</t>
  </si>
  <si>
    <t>Отклонения от плановых показателей 2022 г.</t>
  </si>
  <si>
    <t>Вывод объектов инвестиционной деятельности (мощностей) из эксплуатации в 2022 г.</t>
  </si>
  <si>
    <t xml:space="preserve">Отчетный 2022 год </t>
  </si>
  <si>
    <t>Отклонение от плановых значений 2022 год</t>
  </si>
  <si>
    <t xml:space="preserve">Фактический объем финансирования капитальных вложений на  01.01.2022 год, млн. рублей 
(с НДС) </t>
  </si>
  <si>
    <t xml:space="preserve">Остаток финансирования капитальных вложений 
на  01.01.2022 год в прогнозных ценах соответствующих лет,  млн. рублей (с НДС) </t>
  </si>
  <si>
    <t>Всего (2022 год)</t>
  </si>
  <si>
    <t xml:space="preserve">Фактический объем освоения капитальных вложений на  01.01.2022 год в прогнозных ценах соответствующих лет, млн. рублей 
(без НДС) </t>
  </si>
  <si>
    <t xml:space="preserve">Остаток освоения капитальных вложений 
на  01.01.2022г.,  
млн. рублей 
(без НДС) </t>
  </si>
  <si>
    <t xml:space="preserve">Освоение капитальных вложений 2022 год, млн. рублей (без НДС) 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</si>
  <si>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2022 г.</t>
  </si>
  <si>
    <t>Ввод объектов инвестиционной деятельности (мощностей)  в эксплуатацию в 2022 г</t>
  </si>
  <si>
    <t>Освоение капитальных вложений 2022 год, млн. рублей (без НДС)</t>
  </si>
  <si>
    <t>за II квартал 2022 год</t>
  </si>
  <si>
    <t>за II квартал  2022 год</t>
  </si>
  <si>
    <t xml:space="preserve">за II квартал 2022 год </t>
  </si>
  <si>
    <t>Форма 9. Отчет об исполнении финансового плана субъекта электроэнергетики (квартальный) за II квартал 2022 г.</t>
  </si>
  <si>
    <t>за II квартальный 2022 год</t>
  </si>
  <si>
    <t>за II квартал  2022 года</t>
  </si>
  <si>
    <t>Форма 20. Отчет об исполнении финансового плана субъекта электроэнергетики (квартальный) за II кватрал 2022 г.</t>
  </si>
  <si>
    <t>16,281/80,22</t>
  </si>
  <si>
    <t>16,281/84,427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</si>
</sst>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"/>
    <numFmt numFmtId="165" formatCode="#,##0.00;[White][=0]\ General;General"/>
    <numFmt numFmtId="166" formatCode="_-* #,##0.00_р_._-;\-* #,##0.00_р_._-;_-* &quot;-&quot;??_р_._-;_-@_-"/>
    <numFmt numFmtId="167" formatCode="_-* #,##0.00\ _₽_-;\-* #,##0.00\ _₽_-;_-* &quot;-&quot;??\ _₽_-;_-@_-"/>
    <numFmt numFmtId="168" formatCode="_-* #,##0.000\ _₽_-;\-* #,##0.000\ _₽_-;_-* &quot;-&quot;??\ _₽_-;_-@_-"/>
    <numFmt numFmtId="169" formatCode="_-* #,##0\ _₽_-;\-* #,##0\ _₽_-;_-* &quot;-&quot;??\ _₽_-;_-@_-"/>
    <numFmt numFmtId="170" formatCode="0.0000"/>
    <numFmt numFmtId="171" formatCode="0.00000000"/>
    <numFmt numFmtId="172" formatCode="_-* #,##0.00000\ _₽_-;\-* #,##0.00000\ _₽_-;_-* &quot;-&quot;??\ _₽_-;_-@_-"/>
    <numFmt numFmtId="173" formatCode="_-* #,##0.000_р_._-;\-* #,##0.000_р_._-;_-* &quot;-&quot;???_р_._-;_-@_-"/>
    <numFmt numFmtId="174" formatCode="_-* #,##0.0000_р_._-;\-* #,##0.0000_р_._-;_-* &quot;-&quot;????_р_._-;_-@_-"/>
  </numFmts>
  <fonts count="54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i/>
      <sz val="10"/>
      <name val="Times New Roman CYR"/>
      <charset val="1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u/>
      <sz val="9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 CYR"/>
      <charset val="1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" fillId="0" borderId="0"/>
    <xf numFmtId="0" fontId="39" fillId="0" borderId="0"/>
    <xf numFmtId="0" fontId="40" fillId="0" borderId="0"/>
  </cellStyleXfs>
  <cellXfs count="109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4" fontId="9" fillId="0" borderId="1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center" vertical="center" textRotation="90"/>
    </xf>
    <xf numFmtId="0" fontId="1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vertical="center" wrapText="1"/>
    </xf>
    <xf numFmtId="0" fontId="1" fillId="0" borderId="26" xfId="0" applyNumberFormat="1" applyFont="1" applyFill="1" applyBorder="1" applyAlignment="1" applyProtection="1">
      <alignment vertical="center" wrapText="1"/>
    </xf>
    <xf numFmtId="16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vertical="center" indent="1"/>
    </xf>
    <xf numFmtId="166" fontId="1" fillId="0" borderId="2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 indent="1"/>
    </xf>
    <xf numFmtId="0" fontId="1" fillId="0" borderId="2" xfId="0" applyNumberFormat="1" applyFont="1" applyFill="1" applyBorder="1" applyAlignment="1" applyProtection="1">
      <alignment horizontal="left" vertical="center" indent="3"/>
    </xf>
    <xf numFmtId="0" fontId="1" fillId="0" borderId="2" xfId="0" applyNumberFormat="1" applyFont="1" applyFill="1" applyBorder="1" applyAlignment="1" applyProtection="1">
      <alignment horizontal="left" vertical="center" wrapText="1" indent="3"/>
    </xf>
    <xf numFmtId="0" fontId="1" fillId="0" borderId="2" xfId="0" applyNumberFormat="1" applyFont="1" applyFill="1" applyBorder="1" applyAlignment="1" applyProtection="1">
      <alignment horizontal="left" vertical="center" wrapText="1" indent="5"/>
    </xf>
    <xf numFmtId="0" fontId="1" fillId="0" borderId="2" xfId="0" applyNumberFormat="1" applyFont="1" applyFill="1" applyBorder="1" applyAlignment="1" applyProtection="1">
      <alignment horizontal="left" vertical="center" wrapText="1" indent="7"/>
    </xf>
    <xf numFmtId="0" fontId="1" fillId="0" borderId="1" xfId="0" applyNumberFormat="1" applyFont="1" applyFill="1" applyBorder="1" applyAlignment="1" applyProtection="1">
      <alignment horizontal="left" vertical="center" indent="3"/>
    </xf>
    <xf numFmtId="0" fontId="1" fillId="0" borderId="1" xfId="0" applyNumberFormat="1" applyFont="1" applyFill="1" applyBorder="1" applyAlignment="1" applyProtection="1"/>
    <xf numFmtId="0" fontId="1" fillId="0" borderId="39" xfId="0" applyNumberFormat="1" applyFont="1" applyFill="1" applyBorder="1" applyAlignment="1" applyProtection="1"/>
    <xf numFmtId="0" fontId="1" fillId="0" borderId="26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 indent="3"/>
    </xf>
    <xf numFmtId="0" fontId="1" fillId="0" borderId="9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 inden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left" vertical="center" indent="5"/>
    </xf>
    <xf numFmtId="0" fontId="1" fillId="0" borderId="9" xfId="0" applyNumberFormat="1" applyFont="1" applyFill="1" applyBorder="1" applyAlignment="1" applyProtection="1">
      <alignment horizontal="left" vertical="center" indent="5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left" vertical="center" indent="7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9" xfId="0" applyNumberFormat="1" applyFont="1" applyFill="1" applyBorder="1" applyAlignment="1" applyProtection="1">
      <alignment horizontal="left" vertical="center" wrapText="1" indent="3"/>
    </xf>
    <xf numFmtId="0" fontId="1" fillId="0" borderId="0" xfId="0" applyNumberFormat="1" applyFont="1" applyFill="1" applyBorder="1" applyAlignment="1" applyProtection="1">
      <alignment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2" borderId="0" xfId="2" applyFill="1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/>
    </xf>
    <xf numFmtId="0" fontId="1" fillId="0" borderId="0" xfId="2" applyAlignment="1">
      <alignment vertical="center"/>
    </xf>
    <xf numFmtId="0" fontId="1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2" applyFont="1"/>
    <xf numFmtId="0" fontId="17" fillId="0" borderId="0" xfId="2" applyFont="1"/>
    <xf numFmtId="0" fontId="1" fillId="0" borderId="2" xfId="2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 wrapText="1"/>
    </xf>
    <xf numFmtId="0" fontId="1" fillId="0" borderId="2" xfId="2" applyBorder="1" applyAlignment="1">
      <alignment wrapText="1"/>
    </xf>
    <xf numFmtId="0" fontId="1" fillId="0" borderId="2" xfId="2" applyBorder="1" applyAlignment="1">
      <alignment horizontal="center" wrapText="1"/>
    </xf>
    <xf numFmtId="0" fontId="1" fillId="0" borderId="10" xfId="2" applyBorder="1" applyAlignment="1">
      <alignment vertical="center" wrapText="1"/>
    </xf>
    <xf numFmtId="0" fontId="1" fillId="0" borderId="0" xfId="2" applyAlignment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</xf>
    <xf numFmtId="164" fontId="11" fillId="0" borderId="4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5" fillId="0" borderId="0" xfId="0" applyNumberFormat="1" applyFont="1" applyFill="1" applyBorder="1" applyAlignment="1" applyProtection="1">
      <alignment vertical="center"/>
    </xf>
    <xf numFmtId="164" fontId="11" fillId="0" borderId="5" xfId="0" applyNumberFormat="1" applyFont="1" applyFill="1" applyBorder="1" applyAlignment="1" applyProtection="1">
      <alignment horizontal="center"/>
    </xf>
    <xf numFmtId="164" fontId="11" fillId="0" borderId="6" xfId="0" applyNumberFormat="1" applyFont="1" applyFill="1" applyBorder="1" applyAlignment="1" applyProtection="1">
      <alignment horizontal="center"/>
    </xf>
    <xf numFmtId="164" fontId="11" fillId="0" borderId="4" xfId="0" applyNumberFormat="1" applyFont="1" applyFill="1" applyBorder="1" applyAlignment="1" applyProtection="1">
      <alignment horizontal="center"/>
    </xf>
    <xf numFmtId="167" fontId="27" fillId="0" borderId="2" xfId="2" applyNumberFormat="1" applyFont="1" applyFill="1" applyBorder="1" applyAlignment="1">
      <alignment vertical="center"/>
    </xf>
    <xf numFmtId="167" fontId="27" fillId="0" borderId="2" xfId="1" applyNumberFormat="1" applyFont="1" applyFill="1" applyBorder="1" applyAlignment="1">
      <alignment horizontal="center" vertical="center"/>
    </xf>
    <xf numFmtId="167" fontId="27" fillId="0" borderId="2" xfId="2" applyNumberFormat="1" applyFont="1" applyFill="1" applyBorder="1"/>
    <xf numFmtId="0" fontId="27" fillId="0" borderId="2" xfId="2" applyFont="1" applyFill="1" applyBorder="1" applyAlignment="1">
      <alignment vertical="center"/>
    </xf>
    <xf numFmtId="0" fontId="1" fillId="0" borderId="32" xfId="2" applyFill="1" applyBorder="1"/>
    <xf numFmtId="0" fontId="1" fillId="0" borderId="0" xfId="2" applyFill="1"/>
    <xf numFmtId="0" fontId="7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justify" vertical="center"/>
    </xf>
    <xf numFmtId="0" fontId="11" fillId="0" borderId="0" xfId="2" applyFont="1" applyFill="1"/>
    <xf numFmtId="0" fontId="11" fillId="0" borderId="2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49" fontId="30" fillId="0" borderId="1" xfId="2" applyNumberFormat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30" fillId="0" borderId="34" xfId="2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49" fontId="27" fillId="0" borderId="25" xfId="2" applyNumberFormat="1" applyFont="1" applyFill="1" applyBorder="1" applyAlignment="1">
      <alignment horizontal="center" vertical="center"/>
    </xf>
    <xf numFmtId="0" fontId="1" fillId="0" borderId="26" xfId="2" applyFill="1" applyBorder="1" applyAlignment="1">
      <alignment vertical="center" wrapText="1"/>
    </xf>
    <xf numFmtId="0" fontId="27" fillId="0" borderId="27" xfId="2" applyFont="1" applyFill="1" applyBorder="1" applyAlignment="1">
      <alignment horizontal="center" vertical="center"/>
    </xf>
    <xf numFmtId="167" fontId="27" fillId="0" borderId="26" xfId="1" applyNumberFormat="1" applyFont="1" applyFill="1" applyBorder="1" applyAlignment="1">
      <alignment horizontal="center" vertical="center"/>
    </xf>
    <xf numFmtId="167" fontId="27" fillId="0" borderId="26" xfId="2" applyNumberFormat="1" applyFont="1" applyFill="1" applyBorder="1" applyAlignment="1">
      <alignment horizontal="center" vertical="center"/>
    </xf>
    <xf numFmtId="167" fontId="1" fillId="0" borderId="26" xfId="2" applyNumberFormat="1" applyFill="1" applyBorder="1" applyAlignment="1">
      <alignment horizontal="center" vertical="center"/>
    </xf>
    <xf numFmtId="0" fontId="1" fillId="0" borderId="27" xfId="2" applyFill="1" applyBorder="1"/>
    <xf numFmtId="49" fontId="27" fillId="0" borderId="6" xfId="2" applyNumberFormat="1" applyFon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indent="1"/>
    </xf>
    <xf numFmtId="0" fontId="27" fillId="0" borderId="32" xfId="2" applyFont="1" applyFill="1" applyBorder="1" applyAlignment="1">
      <alignment horizontal="center" vertical="center"/>
    </xf>
    <xf numFmtId="167" fontId="27" fillId="0" borderId="2" xfId="2" applyNumberFormat="1" applyFont="1" applyFill="1" applyBorder="1" applyAlignment="1">
      <alignment horizontal="center" vertical="center"/>
    </xf>
    <xf numFmtId="167" fontId="1" fillId="0" borderId="2" xfId="2" applyNumberForma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wrapText="1" indent="1"/>
    </xf>
    <xf numFmtId="0" fontId="1" fillId="0" borderId="2" xfId="2" applyFill="1" applyBorder="1" applyAlignment="1">
      <alignment horizontal="left" vertical="center" indent="3"/>
    </xf>
    <xf numFmtId="167" fontId="1" fillId="0" borderId="2" xfId="2" applyNumberFormat="1" applyFill="1" applyBorder="1"/>
    <xf numFmtId="0" fontId="1" fillId="0" borderId="2" xfId="2" applyFill="1" applyBorder="1" applyAlignment="1">
      <alignment horizontal="left" vertical="center" wrapText="1" indent="3"/>
    </xf>
    <xf numFmtId="0" fontId="1" fillId="0" borderId="2" xfId="2" applyFill="1" applyBorder="1" applyAlignment="1">
      <alignment horizontal="left" vertical="center" wrapText="1" indent="5"/>
    </xf>
    <xf numFmtId="0" fontId="1" fillId="0" borderId="2" xfId="2" applyFill="1" applyBorder="1" applyAlignment="1">
      <alignment horizontal="left" vertical="center" wrapText="1" indent="7"/>
    </xf>
    <xf numFmtId="49" fontId="27" fillId="0" borderId="24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left" vertical="center" indent="3"/>
    </xf>
    <xf numFmtId="0" fontId="27" fillId="0" borderId="39" xfId="2" applyFont="1" applyFill="1" applyBorder="1" applyAlignment="1">
      <alignment horizontal="center" vertical="center"/>
    </xf>
    <xf numFmtId="167" fontId="27" fillId="0" borderId="1" xfId="1" applyNumberFormat="1" applyFont="1" applyFill="1" applyBorder="1" applyAlignment="1">
      <alignment horizontal="center" vertical="center"/>
    </xf>
    <xf numFmtId="167" fontId="1" fillId="0" borderId="1" xfId="2" applyNumberFormat="1" applyFill="1" applyBorder="1"/>
    <xf numFmtId="0" fontId="1" fillId="0" borderId="39" xfId="2" applyFill="1" applyBorder="1"/>
    <xf numFmtId="0" fontId="1" fillId="0" borderId="26" xfId="2" applyFill="1" applyBorder="1" applyAlignment="1">
      <alignment horizontal="left" vertical="center" wrapText="1" indent="1"/>
    </xf>
    <xf numFmtId="167" fontId="1" fillId="0" borderId="26" xfId="2" applyNumberFormat="1" applyFill="1" applyBorder="1"/>
    <xf numFmtId="49" fontId="27" fillId="0" borderId="8" xfId="2" applyNumberFormat="1" applyFont="1" applyFill="1" applyBorder="1" applyAlignment="1">
      <alignment horizontal="center" vertical="center"/>
    </xf>
    <xf numFmtId="0" fontId="1" fillId="0" borderId="9" xfId="2" applyFill="1" applyBorder="1" applyAlignment="1">
      <alignment horizontal="left" vertical="center" indent="3"/>
    </xf>
    <xf numFmtId="0" fontId="27" fillId="0" borderId="34" xfId="2" applyFont="1" applyFill="1" applyBorder="1" applyAlignment="1">
      <alignment horizontal="center" vertical="center"/>
    </xf>
    <xf numFmtId="167" fontId="27" fillId="0" borderId="9" xfId="1" applyNumberFormat="1" applyFont="1" applyFill="1" applyBorder="1" applyAlignment="1">
      <alignment horizontal="center" vertical="center"/>
    </xf>
    <xf numFmtId="167" fontId="1" fillId="0" borderId="9" xfId="2" applyNumberFormat="1" applyFill="1" applyBorder="1"/>
    <xf numFmtId="0" fontId="1" fillId="0" borderId="34" xfId="2" applyFill="1" applyBorder="1"/>
    <xf numFmtId="49" fontId="27" fillId="0" borderId="7" xfId="2" applyNumberFormat="1" applyFont="1" applyFill="1" applyBorder="1" applyAlignment="1">
      <alignment horizontal="center" vertical="center"/>
    </xf>
    <xf numFmtId="0" fontId="1" fillId="0" borderId="4" xfId="2" applyFill="1" applyBorder="1" applyAlignment="1">
      <alignment vertical="center" wrapText="1"/>
    </xf>
    <xf numFmtId="0" fontId="27" fillId="0" borderId="33" xfId="2" applyFont="1" applyFill="1" applyBorder="1" applyAlignment="1">
      <alignment horizontal="center" vertical="center"/>
    </xf>
    <xf numFmtId="167" fontId="1" fillId="0" borderId="4" xfId="2" applyNumberFormat="1" applyFill="1" applyBorder="1"/>
    <xf numFmtId="0" fontId="1" fillId="0" borderId="33" xfId="2" applyFill="1" applyBorder="1"/>
    <xf numFmtId="0" fontId="1" fillId="0" borderId="2" xfId="2" applyFill="1" applyBorder="1" applyAlignment="1">
      <alignment vertical="center" wrapText="1"/>
    </xf>
    <xf numFmtId="167" fontId="36" fillId="0" borderId="2" xfId="1" applyNumberFormat="1" applyFont="1" applyFill="1" applyBorder="1" applyAlignment="1">
      <alignment horizontal="center" vertical="center"/>
    </xf>
    <xf numFmtId="0" fontId="1" fillId="0" borderId="9" xfId="2" applyFill="1" applyBorder="1" applyAlignment="1">
      <alignment horizontal="left" vertical="center" wrapText="1" indent="1"/>
    </xf>
    <xf numFmtId="0" fontId="1" fillId="0" borderId="4" xfId="2" applyFill="1" applyBorder="1"/>
    <xf numFmtId="0" fontId="1" fillId="0" borderId="2" xfId="2" applyFill="1" applyBorder="1"/>
    <xf numFmtId="2" fontId="1" fillId="0" borderId="2" xfId="2" applyNumberFormat="1" applyFill="1" applyBorder="1"/>
    <xf numFmtId="164" fontId="1" fillId="0" borderId="2" xfId="2" applyNumberFormat="1" applyFill="1" applyBorder="1"/>
    <xf numFmtId="170" fontId="1" fillId="0" borderId="2" xfId="2" applyNumberFormat="1" applyFill="1" applyBorder="1"/>
    <xf numFmtId="0" fontId="1" fillId="0" borderId="1" xfId="2" applyFill="1" applyBorder="1" applyAlignment="1">
      <alignment vertical="center" wrapText="1"/>
    </xf>
    <xf numFmtId="164" fontId="1" fillId="0" borderId="9" xfId="2" applyNumberFormat="1" applyFill="1" applyBorder="1"/>
    <xf numFmtId="0" fontId="1" fillId="0" borderId="1" xfId="2" applyFill="1" applyBorder="1"/>
    <xf numFmtId="0" fontId="1" fillId="0" borderId="26" xfId="2" applyFill="1" applyBorder="1"/>
    <xf numFmtId="0" fontId="1" fillId="0" borderId="2" xfId="2" applyFill="1" applyBorder="1" applyAlignment="1">
      <alignment horizontal="left" vertical="center" indent="5"/>
    </xf>
    <xf numFmtId="0" fontId="1" fillId="0" borderId="9" xfId="2" applyFill="1" applyBorder="1" applyAlignment="1">
      <alignment horizontal="left" vertical="center" indent="5"/>
    </xf>
    <xf numFmtId="0" fontId="1" fillId="0" borderId="9" xfId="2" applyFill="1" applyBorder="1"/>
    <xf numFmtId="0" fontId="1" fillId="0" borderId="4" xfId="2" applyFill="1" applyBorder="1" applyAlignment="1">
      <alignment horizontal="center" vertical="center"/>
    </xf>
    <xf numFmtId="0" fontId="1" fillId="0" borderId="33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32" xfId="2" applyFill="1" applyBorder="1" applyAlignment="1">
      <alignment horizontal="center" vertical="center"/>
    </xf>
    <xf numFmtId="0" fontId="27" fillId="0" borderId="2" xfId="2" applyFont="1" applyFill="1" applyBorder="1"/>
    <xf numFmtId="0" fontId="1" fillId="0" borderId="9" xfId="2" applyFill="1" applyBorder="1" applyAlignment="1">
      <alignment vertical="center" wrapText="1"/>
    </xf>
    <xf numFmtId="169" fontId="27" fillId="0" borderId="9" xfId="1" applyNumberFormat="1" applyFont="1" applyFill="1" applyBorder="1" applyAlignment="1">
      <alignment horizontal="center" vertical="center"/>
    </xf>
    <xf numFmtId="166" fontId="1" fillId="0" borderId="34" xfId="2" applyNumberFormat="1" applyFill="1" applyBorder="1" applyAlignment="1">
      <alignment horizontal="center" vertical="center"/>
    </xf>
    <xf numFmtId="49" fontId="30" fillId="0" borderId="8" xfId="2" applyNumberFormat="1" applyFont="1" applyFill="1" applyBorder="1" applyAlignment="1">
      <alignment horizontal="center" vertical="center"/>
    </xf>
    <xf numFmtId="0" fontId="30" fillId="0" borderId="18" xfId="2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/>
    </xf>
    <xf numFmtId="0" fontId="31" fillId="0" borderId="34" xfId="2" applyFont="1" applyFill="1" applyBorder="1" applyAlignment="1">
      <alignment horizontal="center" vertical="center"/>
    </xf>
    <xf numFmtId="167" fontId="27" fillId="0" borderId="26" xfId="2" applyNumberFormat="1" applyFont="1" applyFill="1" applyBorder="1" applyAlignment="1">
      <alignment vertical="center"/>
    </xf>
    <xf numFmtId="2" fontId="27" fillId="0" borderId="26" xfId="2" applyNumberFormat="1" applyFont="1" applyFill="1" applyBorder="1" applyAlignment="1">
      <alignment horizontal="center" vertical="center" wrapText="1"/>
    </xf>
    <xf numFmtId="166" fontId="27" fillId="0" borderId="26" xfId="2" applyNumberFormat="1" applyFont="1" applyFill="1" applyBorder="1" applyAlignment="1">
      <alignment horizontal="center" vertical="center" wrapText="1"/>
    </xf>
    <xf numFmtId="166" fontId="1" fillId="0" borderId="27" xfId="2" applyNumberFormat="1" applyFill="1" applyBorder="1" applyAlignment="1">
      <alignment horizontal="left" vertical="center" wrapText="1"/>
    </xf>
    <xf numFmtId="0" fontId="1" fillId="0" borderId="2" xfId="2" applyFill="1" applyBorder="1" applyAlignment="1">
      <alignment vertical="center"/>
    </xf>
    <xf numFmtId="167" fontId="27" fillId="0" borderId="6" xfId="1" applyNumberFormat="1" applyFont="1" applyFill="1" applyBorder="1" applyAlignment="1">
      <alignment horizontal="center" vertical="center"/>
    </xf>
    <xf numFmtId="2" fontId="27" fillId="0" borderId="2" xfId="2" applyNumberFormat="1" applyFont="1" applyFill="1" applyBorder="1" applyAlignment="1">
      <alignment horizontal="center" vertical="center"/>
    </xf>
    <xf numFmtId="166" fontId="27" fillId="0" borderId="2" xfId="2" applyNumberFormat="1" applyFont="1" applyFill="1" applyBorder="1" applyAlignment="1">
      <alignment horizontal="center" vertical="center" wrapText="1"/>
    </xf>
    <xf numFmtId="166" fontId="1" fillId="0" borderId="32" xfId="2" applyNumberForma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left" vertical="center" indent="7"/>
    </xf>
    <xf numFmtId="2" fontId="27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2" fontId="3" fillId="0" borderId="2" xfId="2" applyNumberFormat="1" applyFont="1" applyFill="1" applyBorder="1" applyAlignment="1">
      <alignment vertical="center" wrapText="1"/>
    </xf>
    <xf numFmtId="2" fontId="1" fillId="0" borderId="2" xfId="2" applyNumberFormat="1" applyFill="1" applyBorder="1" applyAlignment="1">
      <alignment horizontal="left" vertical="center" wrapText="1"/>
    </xf>
    <xf numFmtId="166" fontId="1" fillId="0" borderId="2" xfId="2" applyNumberForma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/>
    </xf>
    <xf numFmtId="166" fontId="1" fillId="0" borderId="2" xfId="2" applyNumberFormat="1" applyFill="1" applyBorder="1" applyAlignment="1">
      <alignment horizontal="left" vertical="center" wrapText="1" indent="1"/>
    </xf>
    <xf numFmtId="0" fontId="7" fillId="0" borderId="0" xfId="2" applyFont="1" applyFill="1" applyAlignment="1">
      <alignment horizontal="justify"/>
    </xf>
    <xf numFmtId="0" fontId="1" fillId="0" borderId="1" xfId="2" applyFill="1" applyBorder="1" applyAlignment="1">
      <alignment horizontal="left" vertical="center" wrapText="1" indent="1"/>
    </xf>
    <xf numFmtId="167" fontId="27" fillId="0" borderId="8" xfId="1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166" fontId="1" fillId="0" borderId="9" xfId="2" applyNumberFormat="1" applyFill="1" applyBorder="1" applyAlignment="1">
      <alignment horizontal="left" vertical="center" wrapText="1"/>
    </xf>
    <xf numFmtId="166" fontId="1" fillId="0" borderId="34" xfId="2" applyNumberFormat="1" applyFill="1" applyBorder="1" applyAlignment="1">
      <alignment horizontal="left" vertical="center" wrapText="1"/>
    </xf>
    <xf numFmtId="0" fontId="27" fillId="0" borderId="27" xfId="2" applyFont="1" applyFill="1" applyBorder="1" applyAlignment="1">
      <alignment horizontal="center" vertical="center" wrapText="1"/>
    </xf>
    <xf numFmtId="167" fontId="27" fillId="0" borderId="4" xfId="1" applyNumberFormat="1" applyFont="1" applyFill="1" applyBorder="1" applyAlignment="1">
      <alignment horizontal="center" vertical="center"/>
    </xf>
    <xf numFmtId="0" fontId="27" fillId="0" borderId="32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left" vertical="center" wrapText="1" indent="3"/>
    </xf>
    <xf numFmtId="0" fontId="1" fillId="0" borderId="9" xfId="2" applyFill="1" applyBorder="1" applyAlignment="1">
      <alignment horizontal="center" vertical="center" wrapText="1"/>
    </xf>
    <xf numFmtId="49" fontId="27" fillId="0" borderId="10" xfId="2" applyNumberFormat="1" applyFont="1" applyFill="1" applyBorder="1" applyAlignment="1">
      <alignment horizontal="left" vertical="center"/>
    </xf>
    <xf numFmtId="0" fontId="1" fillId="0" borderId="0" xfId="2" applyFill="1" applyAlignment="1">
      <alignment wrapText="1"/>
    </xf>
    <xf numFmtId="0" fontId="27" fillId="0" borderId="0" xfId="2" applyFont="1" applyFill="1" applyAlignment="1">
      <alignment horizontal="center" vertical="center" wrapText="1"/>
    </xf>
    <xf numFmtId="0" fontId="1" fillId="0" borderId="0" xfId="2" applyFill="1" applyAlignment="1">
      <alignment horizontal="center" vertical="center" wrapText="1"/>
    </xf>
    <xf numFmtId="49" fontId="27" fillId="0" borderId="0" xfId="2" applyNumberFormat="1" applyFont="1" applyFill="1" applyAlignment="1">
      <alignment horizontal="center" vertical="center"/>
    </xf>
    <xf numFmtId="168" fontId="27" fillId="0" borderId="2" xfId="1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/>
    </xf>
    <xf numFmtId="165" fontId="18" fillId="0" borderId="9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0" fillId="0" borderId="0" xfId="0" applyFill="1"/>
    <xf numFmtId="49" fontId="6" fillId="0" borderId="6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 wrapText="1"/>
    </xf>
    <xf numFmtId="49" fontId="6" fillId="0" borderId="6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165" fontId="18" fillId="0" borderId="2" xfId="0" applyNumberFormat="1" applyFont="1" applyFill="1" applyBorder="1" applyAlignment="1" applyProtection="1">
      <alignment vertical="center" wrapText="1"/>
    </xf>
    <xf numFmtId="0" fontId="22" fillId="0" borderId="9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center"/>
    </xf>
    <xf numFmtId="0" fontId="23" fillId="0" borderId="6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left" wrapText="1"/>
    </xf>
    <xf numFmtId="49" fontId="23" fillId="0" borderId="6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wrapText="1"/>
    </xf>
    <xf numFmtId="0" fontId="25" fillId="0" borderId="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49" fontId="38" fillId="0" borderId="2" xfId="0" applyNumberFormat="1" applyFont="1" applyFill="1" applyBorder="1" applyAlignment="1" applyProtection="1">
      <alignment horizontal="center"/>
    </xf>
    <xf numFmtId="49" fontId="25" fillId="0" borderId="6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left" wrapText="1"/>
    </xf>
    <xf numFmtId="0" fontId="25" fillId="0" borderId="2" xfId="0" applyNumberFormat="1" applyFont="1" applyFill="1" applyBorder="1" applyAlignment="1" applyProtection="1">
      <alignment horizontal="left" vertical="center" wrapText="1"/>
    </xf>
    <xf numFmtId="165" fontId="26" fillId="0" borderId="2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46" fillId="0" borderId="2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vertical="center" textRotation="90" wrapText="1"/>
    </xf>
    <xf numFmtId="16" fontId="6" fillId="0" borderId="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64" fontId="6" fillId="0" borderId="17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" fillId="0" borderId="0" xfId="2" applyFill="1" applyAlignment="1">
      <alignment horizontal="right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1" fillId="0" borderId="2" xfId="2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wrapText="1"/>
    </xf>
    <xf numFmtId="49" fontId="6" fillId="0" borderId="6" xfId="2" applyNumberFormat="1" applyFont="1" applyFill="1" applyBorder="1" applyAlignment="1">
      <alignment horizontal="center"/>
    </xf>
    <xf numFmtId="0" fontId="16" fillId="0" borderId="2" xfId="2" applyFont="1" applyFill="1" applyBorder="1" applyAlignment="1">
      <alignment horizontal="center" wrapText="1"/>
    </xf>
    <xf numFmtId="0" fontId="16" fillId="0" borderId="2" xfId="2" applyFont="1" applyFill="1" applyBorder="1" applyAlignment="1">
      <alignment wrapText="1"/>
    </xf>
    <xf numFmtId="0" fontId="16" fillId="0" borderId="2" xfId="2" applyFont="1" applyFill="1" applyBorder="1" applyAlignment="1">
      <alignment horizontal="center" vertical="center"/>
    </xf>
    <xf numFmtId="164" fontId="1" fillId="0" borderId="2" xfId="2" applyNumberFormat="1" applyFill="1" applyBorder="1" applyAlignment="1">
      <alignment horizontal="center" vertical="center"/>
    </xf>
    <xf numFmtId="49" fontId="16" fillId="0" borderId="6" xfId="2" applyNumberFormat="1" applyFont="1" applyFill="1" applyBorder="1" applyAlignment="1">
      <alignment horizontal="center"/>
    </xf>
    <xf numFmtId="0" fontId="16" fillId="0" borderId="2" xfId="2" applyFont="1" applyFill="1" applyBorder="1" applyAlignment="1">
      <alignment horizontal="left" wrapText="1"/>
    </xf>
    <xf numFmtId="0" fontId="16" fillId="0" borderId="2" xfId="2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15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6" fillId="0" borderId="2" xfId="2" quotePrefix="1" applyFont="1" applyFill="1" applyBorder="1" applyAlignment="1">
      <alignment horizontal="center" vertical="center"/>
    </xf>
    <xf numFmtId="165" fontId="18" fillId="0" borderId="2" xfId="2" applyNumberFormat="1" applyFont="1" applyFill="1" applyBorder="1" applyAlignment="1">
      <alignment vertical="center" wrapText="1"/>
    </xf>
    <xf numFmtId="49" fontId="16" fillId="0" borderId="8" xfId="2" applyNumberFormat="1" applyFont="1" applyFill="1" applyBorder="1" applyAlignment="1">
      <alignment horizontal="center"/>
    </xf>
    <xf numFmtId="165" fontId="18" fillId="0" borderId="9" xfId="2" applyNumberFormat="1" applyFont="1" applyFill="1" applyBorder="1" applyAlignment="1">
      <alignment vertical="center" wrapText="1"/>
    </xf>
    <xf numFmtId="0" fontId="16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vertical="top"/>
    </xf>
    <xf numFmtId="0" fontId="1" fillId="0" borderId="2" xfId="2" applyFill="1" applyBorder="1" applyAlignment="1">
      <alignment horizontal="center" textRotation="90" wrapText="1"/>
    </xf>
    <xf numFmtId="49" fontId="41" fillId="0" borderId="7" xfId="4" applyNumberFormat="1" applyFont="1" applyFill="1" applyBorder="1" applyAlignment="1">
      <alignment horizontal="center" vertical="center"/>
    </xf>
    <xf numFmtId="0" fontId="42" fillId="0" borderId="4" xfId="4" applyFont="1" applyFill="1" applyBorder="1" applyAlignment="1">
      <alignment horizontal="center" vertical="center" wrapText="1"/>
    </xf>
    <xf numFmtId="0" fontId="41" fillId="0" borderId="2" xfId="4" applyFont="1" applyFill="1" applyBorder="1" applyAlignment="1">
      <alignment horizontal="center" vertical="center"/>
    </xf>
    <xf numFmtId="0" fontId="43" fillId="0" borderId="6" xfId="4" applyFont="1" applyFill="1" applyBorder="1" applyAlignment="1">
      <alignment horizontal="center"/>
    </xf>
    <xf numFmtId="0" fontId="43" fillId="0" borderId="2" xfId="4" applyFont="1" applyFill="1" applyBorder="1" applyAlignment="1">
      <alignment horizontal="center" wrapText="1"/>
    </xf>
    <xf numFmtId="0" fontId="43" fillId="0" borderId="2" xfId="4" applyFont="1" applyFill="1" applyBorder="1" applyAlignment="1">
      <alignment horizontal="center" vertical="center"/>
    </xf>
    <xf numFmtId="0" fontId="43" fillId="0" borderId="2" xfId="4" applyFont="1" applyFill="1" applyBorder="1" applyAlignment="1">
      <alignment horizontal="center"/>
    </xf>
    <xf numFmtId="49" fontId="43" fillId="0" borderId="6" xfId="4" applyNumberFormat="1" applyFont="1" applyFill="1" applyBorder="1" applyAlignment="1">
      <alignment horizontal="center"/>
    </xf>
    <xf numFmtId="0" fontId="43" fillId="0" borderId="2" xfId="4" applyFont="1" applyFill="1" applyBorder="1" applyAlignment="1">
      <alignment wrapText="1"/>
    </xf>
    <xf numFmtId="49" fontId="43" fillId="0" borderId="6" xfId="4" applyNumberFormat="1" applyFont="1" applyFill="1" applyBorder="1" applyAlignment="1">
      <alignment horizontal="center" vertical="center"/>
    </xf>
    <xf numFmtId="0" fontId="43" fillId="0" borderId="5" xfId="4" applyFont="1" applyFill="1" applyBorder="1" applyAlignment="1">
      <alignment horizontal="center" vertical="center"/>
    </xf>
    <xf numFmtId="0" fontId="44" fillId="0" borderId="2" xfId="4" applyFont="1" applyFill="1" applyBorder="1" applyAlignment="1">
      <alignment horizontal="left" wrapText="1"/>
    </xf>
    <xf numFmtId="0" fontId="44" fillId="0" borderId="2" xfId="2" applyFont="1" applyFill="1" applyBorder="1" applyAlignment="1">
      <alignment horizontal="left" vertical="center" wrapText="1"/>
    </xf>
    <xf numFmtId="49" fontId="43" fillId="0" borderId="24" xfId="4" applyNumberFormat="1" applyFont="1" applyFill="1" applyBorder="1" applyAlignment="1">
      <alignment horizontal="center"/>
    </xf>
    <xf numFmtId="0" fontId="43" fillId="0" borderId="1" xfId="4" applyFont="1" applyFill="1" applyBorder="1" applyAlignment="1">
      <alignment wrapText="1"/>
    </xf>
    <xf numFmtId="0" fontId="43" fillId="0" borderId="13" xfId="4" applyFont="1" applyFill="1" applyBorder="1" applyAlignment="1">
      <alignment horizontal="center" vertical="center"/>
    </xf>
    <xf numFmtId="49" fontId="43" fillId="0" borderId="8" xfId="4" applyNumberFormat="1" applyFont="1" applyFill="1" applyBorder="1" applyAlignment="1">
      <alignment horizontal="center"/>
    </xf>
    <xf numFmtId="0" fontId="43" fillId="0" borderId="9" xfId="4" applyFont="1" applyFill="1" applyBorder="1" applyAlignment="1">
      <alignment horizontal="center" vertical="center"/>
    </xf>
    <xf numFmtId="1" fontId="1" fillId="0" borderId="0" xfId="2" applyNumberFormat="1" applyFill="1" applyAlignment="1">
      <alignment horizontal="left" vertical="top"/>
    </xf>
    <xf numFmtId="0" fontId="1" fillId="0" borderId="0" xfId="2" applyFill="1" applyAlignment="1">
      <alignment horizontal="left" wrapText="1"/>
    </xf>
    <xf numFmtId="0" fontId="33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20" fillId="0" borderId="0" xfId="2" applyFont="1" applyFill="1"/>
    <xf numFmtId="0" fontId="6" fillId="0" borderId="0" xfId="2" applyFont="1" applyFill="1" applyAlignment="1">
      <alignment horizontal="center" vertical="center" wrapText="1"/>
    </xf>
    <xf numFmtId="0" fontId="16" fillId="0" borderId="0" xfId="2" applyFont="1" applyFill="1"/>
    <xf numFmtId="0" fontId="16" fillId="0" borderId="0" xfId="2" applyFont="1" applyFill="1" applyAlignment="1">
      <alignment vertical="center"/>
    </xf>
    <xf numFmtId="0" fontId="18" fillId="0" borderId="0" xfId="2" applyFont="1" applyFill="1"/>
    <xf numFmtId="0" fontId="6" fillId="0" borderId="2" xfId="2" applyFont="1" applyFill="1" applyBorder="1" applyAlignment="1">
      <alignment horizontal="center" vertical="center" textRotation="90"/>
    </xf>
    <xf numFmtId="49" fontId="6" fillId="0" borderId="2" xfId="2" applyNumberFormat="1" applyFont="1" applyFill="1" applyBorder="1" applyAlignment="1">
      <alignment horizontal="center"/>
    </xf>
    <xf numFmtId="0" fontId="6" fillId="0" borderId="0" xfId="2" applyFont="1" applyFill="1"/>
    <xf numFmtId="0" fontId="41" fillId="0" borderId="4" xfId="4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38" fillId="0" borderId="2" xfId="2" applyFont="1" applyFill="1" applyBorder="1" applyAlignment="1">
      <alignment horizontal="center" vertical="center"/>
    </xf>
    <xf numFmtId="164" fontId="38" fillId="0" borderId="2" xfId="2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 applyProtection="1">
      <alignment horizontal="center" wrapText="1"/>
    </xf>
    <xf numFmtId="0" fontId="9" fillId="3" borderId="2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164" fontId="9" fillId="3" borderId="2" xfId="0" applyNumberFormat="1" applyFont="1" applyFill="1" applyBorder="1" applyAlignment="1" applyProtection="1">
      <alignment horizontal="center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171" fontId="9" fillId="3" borderId="2" xfId="0" applyNumberFormat="1" applyFont="1" applyFill="1" applyBorder="1" applyAlignment="1" applyProtection="1">
      <alignment horizontal="center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/>
    <xf numFmtId="49" fontId="9" fillId="3" borderId="6" xfId="0" applyNumberFormat="1" applyFont="1" applyFill="1" applyBorder="1" applyAlignment="1" applyProtection="1">
      <alignment horizontal="center"/>
    </xf>
    <xf numFmtId="0" fontId="9" fillId="3" borderId="2" xfId="0" applyNumberFormat="1" applyFont="1" applyFill="1" applyBorder="1" applyAlignment="1" applyProtection="1">
      <alignment horizontal="left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49" fontId="9" fillId="3" borderId="7" xfId="0" applyNumberFormat="1" applyFont="1" applyFill="1" applyBorder="1" applyAlignment="1" applyProtection="1">
      <alignment horizontal="center"/>
    </xf>
    <xf numFmtId="165" fontId="11" fillId="3" borderId="4" xfId="0" applyNumberFormat="1" applyFont="1" applyFill="1" applyBorder="1" applyAlignment="1" applyProtection="1">
      <alignment vertical="center" wrapText="1"/>
    </xf>
    <xf numFmtId="0" fontId="9" fillId="3" borderId="4" xfId="0" applyNumberFormat="1" applyFont="1" applyFill="1" applyBorder="1" applyAlignment="1" applyProtection="1">
      <alignment horizontal="center" vertical="center"/>
    </xf>
    <xf numFmtId="165" fontId="11" fillId="3" borderId="2" xfId="0" applyNumberFormat="1" applyFont="1" applyFill="1" applyBorder="1" applyAlignment="1" applyProtection="1">
      <alignment vertical="center" wrapText="1"/>
    </xf>
    <xf numFmtId="49" fontId="9" fillId="3" borderId="8" xfId="0" applyNumberFormat="1" applyFont="1" applyFill="1" applyBorder="1" applyAlignment="1" applyProtection="1">
      <alignment horizontal="center"/>
    </xf>
    <xf numFmtId="165" fontId="11" fillId="3" borderId="9" xfId="0" applyNumberFormat="1" applyFont="1" applyFill="1" applyBorder="1" applyAlignment="1" applyProtection="1">
      <alignment vertical="center" wrapText="1"/>
    </xf>
    <xf numFmtId="0" fontId="9" fillId="3" borderId="9" xfId="0" applyNumberFormat="1" applyFont="1" applyFill="1" applyBorder="1" applyAlignment="1" applyProtection="1">
      <alignment horizontal="center" vertical="center"/>
    </xf>
    <xf numFmtId="164" fontId="9" fillId="3" borderId="9" xfId="0" applyNumberFormat="1" applyFont="1" applyFill="1" applyBorder="1" applyAlignment="1" applyProtection="1">
      <alignment horizontal="center"/>
    </xf>
    <xf numFmtId="164" fontId="9" fillId="3" borderId="12" xfId="0" applyNumberFormat="1" applyFont="1" applyFill="1" applyBorder="1" applyAlignment="1" applyProtection="1">
      <alignment horizontal="center"/>
    </xf>
    <xf numFmtId="164" fontId="9" fillId="3" borderId="4" xfId="0" applyNumberFormat="1" applyFont="1" applyFill="1" applyBorder="1" applyAlignment="1" applyProtection="1">
      <alignment horizontal="center"/>
    </xf>
    <xf numFmtId="164" fontId="9" fillId="3" borderId="18" xfId="0" applyNumberFormat="1" applyFont="1" applyFill="1" applyBorder="1" applyAlignment="1" applyProtection="1">
      <alignment horizontal="center"/>
    </xf>
    <xf numFmtId="0" fontId="9" fillId="3" borderId="9" xfId="0" applyNumberFormat="1" applyFont="1" applyFill="1" applyBorder="1" applyAlignment="1" applyProtection="1">
      <alignment wrapText="1"/>
    </xf>
    <xf numFmtId="164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64" fontId="14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9" fillId="3" borderId="12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wrapText="1"/>
    </xf>
    <xf numFmtId="0" fontId="11" fillId="3" borderId="2" xfId="0" applyNumberFormat="1" applyFont="1" applyFill="1" applyBorder="1" applyAlignment="1" applyProtection="1">
      <alignment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164" fontId="1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1" fillId="3" borderId="5" xfId="0" applyNumberFormat="1" applyFont="1" applyFill="1" applyBorder="1" applyAlignment="1" applyProtection="1">
      <alignment horizontal="center"/>
    </xf>
    <xf numFmtId="164" fontId="11" fillId="3" borderId="6" xfId="0" applyNumberFormat="1" applyFont="1" applyFill="1" applyBorder="1" applyAlignment="1" applyProtection="1">
      <alignment horizontal="center"/>
    </xf>
    <xf numFmtId="164" fontId="11" fillId="3" borderId="32" xfId="0" applyNumberFormat="1" applyFont="1" applyFill="1" applyBorder="1" applyAlignment="1" applyProtection="1">
      <alignment horizontal="center"/>
    </xf>
    <xf numFmtId="164" fontId="1" fillId="3" borderId="17" xfId="0" applyNumberFormat="1" applyFont="1" applyFill="1" applyBorder="1" applyAlignment="1" applyProtection="1">
      <alignment horizontal="center" vertical="center" wrapText="1"/>
    </xf>
    <xf numFmtId="49" fontId="11" fillId="3" borderId="6" xfId="0" applyNumberFormat="1" applyFont="1" applyFill="1" applyBorder="1" applyAlignment="1" applyProtection="1">
      <alignment horizontal="center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/>
    </xf>
    <xf numFmtId="164" fontId="11" fillId="0" borderId="17" xfId="0" applyNumberFormat="1" applyFont="1" applyFill="1" applyBorder="1" applyAlignment="1" applyProtection="1">
      <alignment horizontal="center"/>
    </xf>
    <xf numFmtId="164" fontId="11" fillId="3" borderId="17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164" fontId="1" fillId="3" borderId="32" xfId="0" applyNumberFormat="1" applyFont="1" applyFill="1" applyBorder="1" applyAlignment="1" applyProtection="1">
      <alignment horizontal="center" vertical="center" wrapText="1"/>
    </xf>
    <xf numFmtId="164" fontId="11" fillId="3" borderId="34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/>
    </xf>
    <xf numFmtId="49" fontId="11" fillId="3" borderId="8" xfId="0" applyNumberFormat="1" applyFont="1" applyFill="1" applyBorder="1" applyAlignment="1" applyProtection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164" fontId="11" fillId="3" borderId="9" xfId="0" applyNumberFormat="1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/>
    </xf>
    <xf numFmtId="164" fontId="9" fillId="3" borderId="5" xfId="0" applyNumberFormat="1" applyFont="1" applyFill="1" applyBorder="1" applyAlignment="1" applyProtection="1">
      <alignment horizontal="center" vertical="center"/>
    </xf>
    <xf numFmtId="164" fontId="9" fillId="3" borderId="8" xfId="0" applyNumberFormat="1" applyFont="1" applyFill="1" applyBorder="1" applyAlignment="1" applyProtection="1">
      <alignment horizontal="center"/>
    </xf>
    <xf numFmtId="164" fontId="1" fillId="3" borderId="20" xfId="0" applyNumberFormat="1" applyFont="1" applyFill="1" applyBorder="1" applyAlignment="1" applyProtection="1">
      <alignment horizontal="center" vertical="center" wrapText="1"/>
    </xf>
    <xf numFmtId="2" fontId="1" fillId="3" borderId="9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/>
    <xf numFmtId="164" fontId="9" fillId="3" borderId="34" xfId="0" applyNumberFormat="1" applyFont="1" applyFill="1" applyBorder="1" applyAlignment="1" applyProtection="1">
      <alignment horizontal="center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20" xfId="0" applyNumberFormat="1" applyFont="1" applyFill="1" applyBorder="1" applyAlignment="1" applyProtection="1">
      <alignment horizontal="center" vertical="center"/>
    </xf>
    <xf numFmtId="164" fontId="6" fillId="3" borderId="3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 vertical="center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164" fontId="6" fillId="0" borderId="32" xfId="3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6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16" fillId="3" borderId="6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vertical="center" wrapText="1"/>
    </xf>
    <xf numFmtId="165" fontId="18" fillId="3" borderId="2" xfId="0" applyNumberFormat="1" applyFont="1" applyFill="1" applyBorder="1" applyAlignment="1">
      <alignment vertical="center" wrapText="1"/>
    </xf>
    <xf numFmtId="49" fontId="16" fillId="3" borderId="8" xfId="0" applyNumberFormat="1" applyFont="1" applyFill="1" applyBorder="1" applyAlignment="1">
      <alignment horizontal="center"/>
    </xf>
    <xf numFmtId="165" fontId="18" fillId="3" borderId="9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 applyProtection="1">
      <alignment horizontal="center"/>
    </xf>
    <xf numFmtId="164" fontId="11" fillId="3" borderId="19" xfId="0" applyNumberFormat="1" applyFont="1" applyFill="1" applyBorder="1" applyAlignment="1" applyProtection="1">
      <alignment horizontal="center"/>
    </xf>
    <xf numFmtId="164" fontId="11" fillId="3" borderId="20" xfId="0" applyNumberFormat="1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/>
    <xf numFmtId="49" fontId="16" fillId="3" borderId="6" xfId="0" applyNumberFormat="1" applyFont="1" applyFill="1" applyBorder="1" applyAlignment="1" applyProtection="1">
      <alignment horizontal="center"/>
    </xf>
    <xf numFmtId="165" fontId="18" fillId="3" borderId="2" xfId="0" applyNumberFormat="1" applyFont="1" applyFill="1" applyBorder="1" applyAlignment="1" applyProtection="1">
      <alignment vertical="center" wrapText="1"/>
    </xf>
    <xf numFmtId="0" fontId="16" fillId="3" borderId="2" xfId="0" applyNumberFormat="1" applyFont="1" applyFill="1" applyBorder="1" applyAlignment="1" applyProtection="1">
      <alignment horizontal="center" vertical="center"/>
    </xf>
    <xf numFmtId="164" fontId="6" fillId="3" borderId="32" xfId="0" applyNumberFormat="1" applyFont="1" applyFill="1" applyBorder="1" applyAlignment="1" applyProtection="1">
      <alignment horizontal="center" vertical="center"/>
    </xf>
    <xf numFmtId="49" fontId="16" fillId="3" borderId="8" xfId="0" applyNumberFormat="1" applyFont="1" applyFill="1" applyBorder="1" applyAlignment="1" applyProtection="1">
      <alignment horizontal="center"/>
    </xf>
    <xf numFmtId="165" fontId="18" fillId="3" borderId="9" xfId="0" applyNumberFormat="1" applyFont="1" applyFill="1" applyBorder="1" applyAlignment="1" applyProtection="1">
      <alignment vertical="center" wrapText="1"/>
    </xf>
    <xf numFmtId="0" fontId="16" fillId="3" borderId="9" xfId="0" applyNumberFormat="1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wrapText="1"/>
    </xf>
    <xf numFmtId="0" fontId="21" fillId="3" borderId="2" xfId="0" applyNumberFormat="1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left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0" fontId="6" fillId="3" borderId="32" xfId="0" applyNumberFormat="1" applyFont="1" applyFill="1" applyBorder="1" applyAlignment="1" applyProtection="1">
      <alignment horizontal="center" vertical="center"/>
    </xf>
    <xf numFmtId="0" fontId="1" fillId="5" borderId="0" xfId="2" applyFill="1"/>
    <xf numFmtId="49" fontId="9" fillId="3" borderId="6" xfId="2" applyNumberFormat="1" applyFont="1" applyFill="1" applyBorder="1" applyAlignment="1">
      <alignment horizontal="center"/>
    </xf>
    <xf numFmtId="0" fontId="9" fillId="3" borderId="2" xfId="2" applyFont="1" applyFill="1" applyBorder="1" applyAlignment="1">
      <alignment horizontal="left" wrapText="1"/>
    </xf>
    <xf numFmtId="164" fontId="6" fillId="3" borderId="2" xfId="3" applyNumberFormat="1" applyFont="1" applyFill="1" applyBorder="1" applyAlignment="1">
      <alignment horizontal="center" vertical="center"/>
    </xf>
    <xf numFmtId="164" fontId="1" fillId="3" borderId="2" xfId="2" applyNumberFormat="1" applyFill="1" applyBorder="1" applyAlignment="1">
      <alignment horizontal="center" vertical="center"/>
    </xf>
    <xf numFmtId="164" fontId="6" fillId="3" borderId="32" xfId="3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0" fontId="1" fillId="3" borderId="0" xfId="2" applyFill="1"/>
    <xf numFmtId="0" fontId="9" fillId="3" borderId="2" xfId="2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center" vertical="center"/>
    </xf>
    <xf numFmtId="164" fontId="1" fillId="3" borderId="9" xfId="2" applyNumberFormat="1" applyFill="1" applyBorder="1" applyAlignment="1">
      <alignment horizontal="center" vertical="center"/>
    </xf>
    <xf numFmtId="164" fontId="6" fillId="3" borderId="9" xfId="2" applyNumberFormat="1" applyFont="1" applyFill="1" applyBorder="1" applyAlignment="1">
      <alignment horizontal="center" vertical="center"/>
    </xf>
    <xf numFmtId="49" fontId="16" fillId="3" borderId="6" xfId="2" applyNumberFormat="1" applyFont="1" applyFill="1" applyBorder="1" applyAlignment="1">
      <alignment horizontal="center"/>
    </xf>
    <xf numFmtId="0" fontId="16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 wrapText="1"/>
    </xf>
    <xf numFmtId="0" fontId="16" fillId="3" borderId="2" xfId="2" applyFont="1" applyFill="1" applyBorder="1" applyAlignment="1">
      <alignment wrapText="1"/>
    </xf>
    <xf numFmtId="49" fontId="43" fillId="3" borderId="6" xfId="4" applyNumberFormat="1" applyFont="1" applyFill="1" applyBorder="1" applyAlignment="1">
      <alignment horizontal="center" vertical="center"/>
    </xf>
    <xf numFmtId="0" fontId="43" fillId="3" borderId="2" xfId="4" applyFont="1" applyFill="1" applyBorder="1" applyAlignment="1">
      <alignment wrapText="1"/>
    </xf>
    <xf numFmtId="0" fontId="43" fillId="3" borderId="2" xfId="4" applyFont="1" applyFill="1" applyBorder="1" applyAlignment="1">
      <alignment horizontal="center" vertical="center"/>
    </xf>
    <xf numFmtId="0" fontId="38" fillId="3" borderId="2" xfId="2" applyFont="1" applyFill="1" applyBorder="1" applyAlignment="1">
      <alignment horizontal="center" vertical="center"/>
    </xf>
    <xf numFmtId="164" fontId="38" fillId="3" borderId="2" xfId="2" applyNumberFormat="1" applyFont="1" applyFill="1" applyBorder="1" applyAlignment="1">
      <alignment horizontal="center" vertical="center"/>
    </xf>
    <xf numFmtId="49" fontId="43" fillId="3" borderId="6" xfId="4" applyNumberFormat="1" applyFont="1" applyFill="1" applyBorder="1" applyAlignment="1">
      <alignment horizontal="center"/>
    </xf>
    <xf numFmtId="0" fontId="44" fillId="3" borderId="2" xfId="4" applyFont="1" applyFill="1" applyBorder="1" applyAlignment="1">
      <alignment horizontal="left" wrapText="1"/>
    </xf>
    <xf numFmtId="164" fontId="48" fillId="3" borderId="2" xfId="1" applyNumberFormat="1" applyFont="1" applyFill="1" applyBorder="1" applyAlignment="1">
      <alignment horizontal="center" vertical="center" wrapText="1"/>
    </xf>
    <xf numFmtId="0" fontId="44" fillId="3" borderId="2" xfId="2" applyFont="1" applyFill="1" applyBorder="1" applyAlignment="1">
      <alignment horizontal="left" vertical="center" wrapText="1"/>
    </xf>
    <xf numFmtId="165" fontId="18" fillId="3" borderId="2" xfId="2" applyNumberFormat="1" applyFont="1" applyFill="1" applyBorder="1" applyAlignment="1">
      <alignment vertical="center" wrapText="1"/>
    </xf>
    <xf numFmtId="49" fontId="43" fillId="3" borderId="8" xfId="4" applyNumberFormat="1" applyFont="1" applyFill="1" applyBorder="1" applyAlignment="1">
      <alignment horizontal="center"/>
    </xf>
    <xf numFmtId="165" fontId="18" fillId="3" borderId="9" xfId="2" applyNumberFormat="1" applyFont="1" applyFill="1" applyBorder="1" applyAlignment="1">
      <alignment vertical="center" wrapText="1"/>
    </xf>
    <xf numFmtId="0" fontId="43" fillId="3" borderId="9" xfId="4" applyFont="1" applyFill="1" applyBorder="1" applyAlignment="1">
      <alignment horizontal="center" vertical="center"/>
    </xf>
    <xf numFmtId="164" fontId="9" fillId="3" borderId="9" xfId="2" applyNumberFormat="1" applyFont="1" applyFill="1" applyBorder="1" applyAlignment="1">
      <alignment horizontal="center"/>
    </xf>
    <xf numFmtId="0" fontId="38" fillId="3" borderId="9" xfId="2" applyFont="1" applyFill="1" applyBorder="1" applyAlignment="1">
      <alignment horizontal="center" vertical="center"/>
    </xf>
    <xf numFmtId="164" fontId="38" fillId="3" borderId="9" xfId="2" applyNumberFormat="1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/>
    </xf>
    <xf numFmtId="166" fontId="1" fillId="0" borderId="2" xfId="0" applyNumberFormat="1" applyFont="1" applyFill="1" applyBorder="1" applyAlignment="1" applyProtection="1"/>
    <xf numFmtId="166" fontId="1" fillId="0" borderId="26" xfId="0" applyNumberFormat="1" applyFont="1" applyFill="1" applyBorder="1" applyAlignment="1" applyProtection="1"/>
    <xf numFmtId="166" fontId="1" fillId="0" borderId="9" xfId="0" applyNumberFormat="1" applyFont="1" applyFill="1" applyBorder="1" applyAlignment="1" applyProtection="1"/>
    <xf numFmtId="166" fontId="1" fillId="0" borderId="4" xfId="0" applyNumberFormat="1" applyFont="1" applyFill="1" applyBorder="1" applyAlignment="1" applyProtection="1"/>
    <xf numFmtId="166" fontId="1" fillId="0" borderId="4" xfId="2" applyNumberFormat="1" applyFill="1" applyBorder="1"/>
    <xf numFmtId="173" fontId="1" fillId="0" borderId="2" xfId="2" applyNumberFormat="1" applyFill="1" applyBorder="1"/>
    <xf numFmtId="169" fontId="1" fillId="0" borderId="9" xfId="2" applyNumberFormat="1" applyFill="1" applyBorder="1"/>
    <xf numFmtId="166" fontId="1" fillId="0" borderId="2" xfId="2" applyNumberFormat="1" applyFill="1" applyBorder="1"/>
    <xf numFmtId="174" fontId="1" fillId="0" borderId="2" xfId="2" applyNumberFormat="1" applyFill="1" applyBorder="1"/>
    <xf numFmtId="164" fontId="1" fillId="0" borderId="2" xfId="2" applyNumberFormat="1" applyFill="1" applyBorder="1" applyAlignment="1">
      <alignment horizontal="center"/>
    </xf>
    <xf numFmtId="0" fontId="27" fillId="0" borderId="2" xfId="2" applyFont="1" applyFill="1" applyBorder="1" applyAlignment="1">
      <alignment horizontal="center"/>
    </xf>
    <xf numFmtId="167" fontId="1" fillId="0" borderId="4" xfId="2" applyNumberFormat="1" applyFill="1" applyBorder="1" applyAlignment="1">
      <alignment horizontal="center" vertical="center"/>
    </xf>
    <xf numFmtId="167" fontId="1" fillId="0" borderId="9" xfId="2" applyNumberFormat="1" applyFill="1" applyBorder="1" applyAlignment="1">
      <alignment horizontal="center" vertical="center"/>
    </xf>
    <xf numFmtId="167" fontId="27" fillId="0" borderId="9" xfId="2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0" fontId="1" fillId="0" borderId="32" xfId="2" applyFill="1" applyBorder="1" applyAlignment="1">
      <alignment horizontal="center" textRotation="90" wrapText="1"/>
    </xf>
    <xf numFmtId="0" fontId="38" fillId="0" borderId="32" xfId="2" applyFont="1" applyFill="1" applyBorder="1" applyAlignment="1">
      <alignment horizontal="center" vertical="center"/>
    </xf>
    <xf numFmtId="0" fontId="21" fillId="3" borderId="5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164" fontId="9" fillId="4" borderId="2" xfId="0" applyNumberFormat="1" applyFont="1" applyFill="1" applyBorder="1" applyAlignment="1" applyProtection="1">
      <alignment horizontal="center"/>
    </xf>
    <xf numFmtId="164" fontId="47" fillId="4" borderId="2" xfId="0" applyNumberFormat="1" applyFont="1" applyFill="1" applyBorder="1" applyAlignment="1" applyProtection="1">
      <alignment horizontal="center"/>
    </xf>
    <xf numFmtId="164" fontId="47" fillId="0" borderId="2" xfId="0" applyNumberFormat="1" applyFont="1" applyFill="1" applyBorder="1" applyAlignment="1" applyProtection="1">
      <alignment horizontal="center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164" fontId="11" fillId="3" borderId="44" xfId="0" applyNumberFormat="1" applyFont="1" applyFill="1" applyBorder="1" applyAlignment="1" applyProtection="1">
      <alignment horizontal="center" vertical="center"/>
    </xf>
    <xf numFmtId="0" fontId="1" fillId="3" borderId="44" xfId="0" applyNumberFormat="1" applyFont="1" applyFill="1" applyBorder="1" applyAlignment="1" applyProtection="1">
      <alignment horizontal="center" vertical="center" wrapText="1"/>
    </xf>
    <xf numFmtId="164" fontId="11" fillId="3" borderId="44" xfId="0" applyNumberFormat="1" applyFont="1" applyFill="1" applyBorder="1" applyAlignment="1" applyProtection="1">
      <alignment horizontal="center"/>
    </xf>
    <xf numFmtId="0" fontId="1" fillId="3" borderId="32" xfId="0" applyNumberFormat="1" applyFont="1" applyFill="1" applyBorder="1" applyAlignment="1" applyProtection="1">
      <alignment horizontal="center" vertical="center" wrapText="1"/>
    </xf>
    <xf numFmtId="164" fontId="9" fillId="3" borderId="17" xfId="0" applyNumberFormat="1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5" xfId="0" applyNumberFormat="1" applyFont="1" applyFill="1" applyBorder="1" applyAlignment="1" applyProtection="1">
      <alignment horizontal="center" vertical="center" textRotation="90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 applyProtection="1">
      <alignment horizontal="center"/>
    </xf>
    <xf numFmtId="164" fontId="9" fillId="3" borderId="21" xfId="0" applyNumberFormat="1" applyFont="1" applyFill="1" applyBorder="1" applyAlignment="1" applyProtection="1">
      <alignment horizontal="center"/>
    </xf>
    <xf numFmtId="164" fontId="9" fillId="3" borderId="2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textRotation="90" wrapText="1"/>
    </xf>
    <xf numFmtId="164" fontId="11" fillId="0" borderId="5" xfId="0" applyNumberFormat="1" applyFont="1" applyFill="1" applyBorder="1" applyAlignment="1" applyProtection="1">
      <alignment horizontal="center" wrapText="1"/>
    </xf>
    <xf numFmtId="164" fontId="47" fillId="3" borderId="2" xfId="0" applyNumberFormat="1" applyFont="1" applyFill="1" applyBorder="1" applyAlignment="1" applyProtection="1">
      <alignment horizont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9" fillId="3" borderId="6" xfId="0" applyNumberFormat="1" applyFont="1" applyFill="1" applyBorder="1" applyAlignment="1" applyProtection="1">
      <alignment horizontal="center" wrapText="1"/>
    </xf>
    <xf numFmtId="49" fontId="6" fillId="0" borderId="2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3" borderId="32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wrapText="1"/>
    </xf>
    <xf numFmtId="14" fontId="15" fillId="3" borderId="9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 applyProtection="1">
      <alignment horizontal="center" vertical="center"/>
    </xf>
    <xf numFmtId="0" fontId="1" fillId="3" borderId="34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/>
    </xf>
    <xf numFmtId="0" fontId="16" fillId="3" borderId="6" xfId="0" applyNumberFormat="1" applyFont="1" applyFill="1" applyBorder="1" applyAlignment="1" applyProtection="1">
      <alignment horizontal="center" wrapText="1"/>
    </xf>
    <xf numFmtId="164" fontId="6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1" fillId="3" borderId="32" xfId="2" applyNumberFormat="1" applyFill="1" applyBorder="1" applyAlignment="1">
      <alignment horizontal="center" vertical="center"/>
    </xf>
    <xf numFmtId="164" fontId="6" fillId="3" borderId="32" xfId="2" applyNumberFormat="1" applyFont="1" applyFill="1" applyBorder="1" applyAlignment="1">
      <alignment horizontal="center" vertical="center"/>
    </xf>
    <xf numFmtId="164" fontId="6" fillId="3" borderId="34" xfId="2" applyNumberFormat="1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2" xfId="2" quotePrefix="1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wrapText="1"/>
    </xf>
    <xf numFmtId="0" fontId="6" fillId="3" borderId="9" xfId="2" applyFont="1" applyFill="1" applyBorder="1" applyAlignment="1">
      <alignment horizontal="center" vertical="center"/>
    </xf>
    <xf numFmtId="0" fontId="1" fillId="3" borderId="32" xfId="2" applyFill="1" applyBorder="1" applyAlignment="1">
      <alignment horizontal="center" vertical="center"/>
    </xf>
    <xf numFmtId="164" fontId="1" fillId="0" borderId="32" xfId="2" applyNumberFormat="1" applyFill="1" applyBorder="1" applyAlignment="1">
      <alignment horizontal="center" vertical="center"/>
    </xf>
    <xf numFmtId="164" fontId="1" fillId="3" borderId="34" xfId="2" applyNumberFormat="1" applyFill="1" applyBorder="1" applyAlignment="1">
      <alignment horizontal="center" vertical="center"/>
    </xf>
    <xf numFmtId="0" fontId="42" fillId="0" borderId="2" xfId="4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center"/>
    </xf>
    <xf numFmtId="164" fontId="9" fillId="3" borderId="2" xfId="2" applyNumberFormat="1" applyFont="1" applyFill="1" applyBorder="1" applyAlignment="1">
      <alignment horizontal="center"/>
    </xf>
    <xf numFmtId="164" fontId="47" fillId="3" borderId="2" xfId="2" applyNumberFormat="1" applyFont="1" applyFill="1" applyBorder="1" applyAlignment="1">
      <alignment horizontal="center"/>
    </xf>
    <xf numFmtId="0" fontId="1" fillId="0" borderId="6" xfId="2" applyFill="1" applyBorder="1" applyAlignment="1">
      <alignment horizontal="center" vertical="center" wrapText="1"/>
    </xf>
    <xf numFmtId="49" fontId="41" fillId="0" borderId="6" xfId="4" applyNumberFormat="1" applyFont="1" applyFill="1" applyBorder="1" applyAlignment="1">
      <alignment horizontal="center" vertical="center"/>
    </xf>
    <xf numFmtId="164" fontId="47" fillId="3" borderId="9" xfId="2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6" xfId="2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center" textRotation="90" wrapText="1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43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43" xfId="0" applyNumberFormat="1" applyFont="1" applyFill="1" applyBorder="1" applyAlignment="1" applyProtection="1">
      <alignment horizontal="center"/>
    </xf>
    <xf numFmtId="164" fontId="9" fillId="3" borderId="19" xfId="0" applyNumberFormat="1" applyFont="1" applyFill="1" applyBorder="1" applyAlignment="1" applyProtection="1">
      <alignment horizontal="center"/>
    </xf>
    <xf numFmtId="164" fontId="9" fillId="3" borderId="51" xfId="0" applyNumberFormat="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 applyProtection="1">
      <alignment horizontal="center"/>
    </xf>
    <xf numFmtId="164" fontId="9" fillId="3" borderId="32" xfId="0" applyNumberFormat="1" applyFont="1" applyFill="1" applyBorder="1" applyAlignment="1" applyProtection="1">
      <alignment horizontal="center"/>
    </xf>
    <xf numFmtId="164" fontId="9" fillId="3" borderId="21" xfId="0" applyNumberFormat="1" applyFont="1" applyFill="1" applyBorder="1" applyAlignment="1" applyProtection="1">
      <alignment horizontal="center"/>
    </xf>
    <xf numFmtId="164" fontId="9" fillId="3" borderId="5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15" fillId="3" borderId="23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0" fontId="1" fillId="0" borderId="23" xfId="0" applyNumberFormat="1" applyFont="1" applyFill="1" applyBorder="1" applyAlignment="1" applyProtection="1">
      <alignment horizontal="center" wrapText="1"/>
    </xf>
    <xf numFmtId="0" fontId="1" fillId="0" borderId="17" xfId="0" applyNumberFormat="1" applyFont="1" applyFill="1" applyBorder="1" applyAlignment="1" applyProtection="1">
      <alignment horizont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textRotation="90" wrapText="1"/>
    </xf>
    <xf numFmtId="0" fontId="1" fillId="0" borderId="1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13" xfId="0" applyNumberFormat="1" applyFont="1" applyFill="1" applyBorder="1" applyAlignment="1" applyProtection="1">
      <alignment horizontal="center" vertical="center" textRotation="90" wrapText="1"/>
    </xf>
    <xf numFmtId="0" fontId="1" fillId="0" borderId="15" xfId="0" applyNumberFormat="1" applyFont="1" applyFill="1" applyBorder="1" applyAlignment="1" applyProtection="1">
      <alignment horizontal="center" vertical="center" textRotation="90" wrapText="1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5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52" xfId="0" applyNumberFormat="1" applyFont="1" applyFill="1" applyBorder="1" applyAlignment="1" applyProtection="1">
      <alignment horizontal="center" vertical="center" wrapText="1"/>
    </xf>
    <xf numFmtId="0" fontId="6" fillId="0" borderId="4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4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47" xfId="0" applyNumberFormat="1" applyFont="1" applyFill="1" applyBorder="1" applyAlignment="1" applyProtection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 wrapText="1"/>
    </xf>
    <xf numFmtId="0" fontId="6" fillId="0" borderId="54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Alignment="1">
      <alignment horizontal="left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" fillId="0" borderId="27" xfId="2" applyFill="1" applyBorder="1" applyAlignment="1">
      <alignment horizontal="center" vertical="center" wrapText="1"/>
    </xf>
    <xf numFmtId="0" fontId="1" fillId="0" borderId="32" xfId="2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1" fillId="0" borderId="0" xfId="2" applyFill="1" applyAlignment="1">
      <alignment horizontal="left" wrapText="1"/>
    </xf>
    <xf numFmtId="0" fontId="1" fillId="0" borderId="2" xfId="2" applyFill="1" applyBorder="1" applyAlignment="1">
      <alignment horizontal="center" vertical="center" wrapText="1"/>
    </xf>
    <xf numFmtId="0" fontId="1" fillId="0" borderId="0" xfId="2" applyFill="1" applyAlignment="1">
      <alignment horizontal="center" wrapText="1"/>
    </xf>
    <xf numFmtId="0" fontId="1" fillId="0" borderId="0" xfId="2" applyFill="1" applyAlignment="1">
      <alignment horizontal="center"/>
    </xf>
    <xf numFmtId="0" fontId="1" fillId="0" borderId="25" xfId="2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/>
    </xf>
    <xf numFmtId="0" fontId="1" fillId="0" borderId="26" xfId="2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top"/>
    </xf>
    <xf numFmtId="0" fontId="6" fillId="0" borderId="2" xfId="2" applyFont="1" applyFill="1" applyBorder="1" applyAlignment="1">
      <alignment horizontal="center" vertical="center" textRotation="90" wrapText="1"/>
    </xf>
    <xf numFmtId="0" fontId="7" fillId="0" borderId="12" xfId="2" applyFont="1" applyFill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10" xfId="2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4" fillId="0" borderId="0" xfId="2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top"/>
    </xf>
    <xf numFmtId="0" fontId="28" fillId="0" borderId="0" xfId="2" applyFont="1" applyFill="1" applyAlignment="1">
      <alignment horizontal="center" vertical="center" wrapText="1"/>
    </xf>
    <xf numFmtId="0" fontId="11" fillId="0" borderId="31" xfId="2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49" fontId="29" fillId="0" borderId="35" xfId="2" applyNumberFormat="1" applyFont="1" applyFill="1" applyBorder="1" applyAlignment="1">
      <alignment horizontal="center" vertical="center"/>
    </xf>
    <xf numFmtId="49" fontId="29" fillId="0" borderId="36" xfId="2" applyNumberFormat="1" applyFont="1" applyFill="1" applyBorder="1" applyAlignment="1">
      <alignment horizontal="center" vertical="center"/>
    </xf>
    <xf numFmtId="49" fontId="29" fillId="0" borderId="37" xfId="2" applyNumberFormat="1" applyFont="1" applyFill="1" applyBorder="1" applyAlignment="1">
      <alignment horizontal="center" vertical="center"/>
    </xf>
    <xf numFmtId="0" fontId="28" fillId="0" borderId="40" xfId="2" applyFont="1" applyFill="1" applyBorder="1" applyAlignment="1">
      <alignment horizontal="center" vertical="center" wrapText="1"/>
    </xf>
    <xf numFmtId="0" fontId="28" fillId="0" borderId="41" xfId="2" applyFont="1" applyFill="1" applyBorder="1" applyAlignment="1">
      <alignment horizontal="center" vertical="center" wrapText="1"/>
    </xf>
    <xf numFmtId="49" fontId="35" fillId="0" borderId="25" xfId="2" applyNumberFormat="1" applyFont="1" applyFill="1" applyBorder="1" applyAlignment="1">
      <alignment horizontal="center" vertical="center" wrapText="1"/>
    </xf>
    <xf numFmtId="49" fontId="35" fillId="0" borderId="6" xfId="2" applyNumberFormat="1" applyFont="1" applyFill="1" applyBorder="1" applyAlignment="1">
      <alignment horizontal="center" vertical="center" wrapText="1"/>
    </xf>
    <xf numFmtId="0" fontId="35" fillId="0" borderId="26" xfId="2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/>
    </xf>
    <xf numFmtId="0" fontId="35" fillId="0" borderId="27" xfId="2" applyFont="1" applyFill="1" applyBorder="1" applyAlignment="1">
      <alignment horizontal="center" vertical="center" wrapText="1"/>
    </xf>
    <xf numFmtId="0" fontId="35" fillId="0" borderId="32" xfId="2" applyFont="1" applyFill="1" applyBorder="1" applyAlignment="1">
      <alignment horizontal="center" vertical="center" wrapText="1"/>
    </xf>
    <xf numFmtId="0" fontId="35" fillId="0" borderId="28" xfId="2" applyFont="1" applyFill="1" applyBorder="1" applyAlignment="1">
      <alignment horizontal="center" vertical="center" wrapText="1"/>
    </xf>
    <xf numFmtId="0" fontId="35" fillId="0" borderId="29" xfId="2" applyFont="1" applyFill="1" applyBorder="1" applyAlignment="1">
      <alignment horizontal="center" vertical="center" wrapText="1"/>
    </xf>
    <xf numFmtId="0" fontId="35" fillId="0" borderId="30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 vertical="top" wrapText="1"/>
    </xf>
    <xf numFmtId="0" fontId="1" fillId="0" borderId="28" xfId="2" applyFill="1" applyBorder="1" applyAlignment="1">
      <alignment horizontal="left" vertical="center" wrapText="1"/>
    </xf>
    <xf numFmtId="0" fontId="1" fillId="0" borderId="29" xfId="2" applyFill="1" applyBorder="1" applyAlignment="1">
      <alignment horizontal="left" vertical="center" wrapText="1"/>
    </xf>
    <xf numFmtId="49" fontId="27" fillId="0" borderId="0" xfId="2" applyNumberFormat="1" applyFont="1" applyFill="1" applyAlignment="1">
      <alignment horizontal="left" vertical="center"/>
    </xf>
    <xf numFmtId="49" fontId="27" fillId="0" borderId="0" xfId="2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49" fontId="51" fillId="0" borderId="25" xfId="0" applyNumberFormat="1" applyFont="1" applyFill="1" applyBorder="1" applyAlignment="1" applyProtection="1">
      <alignment horizontal="center" vertical="center" wrapText="1"/>
    </xf>
    <xf numFmtId="0" fontId="51" fillId="0" borderId="26" xfId="0" applyNumberFormat="1" applyFont="1" applyFill="1" applyBorder="1" applyAlignment="1" applyProtection="1">
      <alignment horizontal="center" vertical="center" wrapText="1"/>
    </xf>
    <xf numFmtId="0" fontId="51" fillId="0" borderId="27" xfId="0" applyNumberFormat="1" applyFont="1" applyFill="1" applyBorder="1" applyAlignment="1" applyProtection="1">
      <alignment horizontal="center" vertical="center" wrapText="1"/>
    </xf>
    <xf numFmtId="0" fontId="51" fillId="0" borderId="28" xfId="0" applyNumberFormat="1" applyFont="1" applyFill="1" applyBorder="1" applyAlignment="1" applyProtection="1">
      <alignment horizontal="center" vertical="center" wrapText="1"/>
    </xf>
    <xf numFmtId="0" fontId="51" fillId="0" borderId="29" xfId="0" applyNumberFormat="1" applyFont="1" applyFill="1" applyBorder="1" applyAlignment="1" applyProtection="1">
      <alignment horizontal="center" vertical="center" wrapText="1"/>
    </xf>
    <xf numFmtId="0" fontId="51" fillId="0" borderId="30" xfId="0" applyNumberFormat="1" applyFont="1" applyFill="1" applyBorder="1" applyAlignment="1" applyProtection="1">
      <alignment horizontal="center" vertical="center" wrapText="1"/>
    </xf>
    <xf numFmtId="49" fontId="51" fillId="0" borderId="6" xfId="0" applyNumberFormat="1" applyFont="1" applyFill="1" applyBorder="1" applyAlignment="1" applyProtection="1">
      <alignment horizontal="center" vertical="center" wrapText="1"/>
    </xf>
    <xf numFmtId="0" fontId="51" fillId="0" borderId="2" xfId="0" applyNumberFormat="1" applyFont="1" applyFill="1" applyBorder="1" applyAlignment="1" applyProtection="1">
      <alignment horizontal="center" vertical="center" wrapText="1"/>
    </xf>
    <xf numFmtId="0" fontId="51" fillId="0" borderId="32" xfId="0" applyNumberFormat="1" applyFont="1" applyFill="1" applyBorder="1" applyAlignment="1" applyProtection="1">
      <alignment horizontal="center" vertical="center" wrapText="1"/>
    </xf>
    <xf numFmtId="49" fontId="51" fillId="0" borderId="1" xfId="0" applyNumberFormat="1" applyFont="1" applyFill="1" applyBorder="1" applyAlignment="1" applyProtection="1">
      <alignment horizontal="center" vertical="center"/>
    </xf>
    <xf numFmtId="0" fontId="51" fillId="0" borderId="1" xfId="0" applyNumberFormat="1" applyFont="1" applyFill="1" applyBorder="1" applyAlignment="1" applyProtection="1">
      <alignment horizontal="center" vertical="center" wrapText="1"/>
    </xf>
    <xf numFmtId="0" fontId="51" fillId="0" borderId="34" xfId="0" applyNumberFormat="1" applyFont="1" applyFill="1" applyBorder="1" applyAlignment="1" applyProtection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</xf>
    <xf numFmtId="49" fontId="51" fillId="0" borderId="35" xfId="0" applyNumberFormat="1" applyFont="1" applyFill="1" applyBorder="1" applyAlignment="1" applyProtection="1">
      <alignment horizontal="center" vertical="center"/>
    </xf>
    <xf numFmtId="49" fontId="51" fillId="0" borderId="36" xfId="0" applyNumberFormat="1" applyFont="1" applyFill="1" applyBorder="1" applyAlignment="1" applyProtection="1">
      <alignment horizontal="center" vertical="center"/>
    </xf>
    <xf numFmtId="49" fontId="51" fillId="0" borderId="37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167" fontId="1" fillId="0" borderId="26" xfId="1" applyNumberFormat="1" applyFont="1" applyFill="1" applyBorder="1" applyAlignment="1">
      <alignment horizontal="center" vertical="center"/>
    </xf>
    <xf numFmtId="168" fontId="1" fillId="0" borderId="26" xfId="2" applyNumberFormat="1" applyFont="1" applyFill="1" applyBorder="1" applyAlignment="1">
      <alignment horizontal="center" vertical="center"/>
    </xf>
    <xf numFmtId="172" fontId="1" fillId="0" borderId="26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67" fontId="1" fillId="0" borderId="2" xfId="1" applyNumberFormat="1" applyFont="1" applyFill="1" applyBorder="1" applyAlignment="1">
      <alignment horizontal="center" vertical="center"/>
    </xf>
    <xf numFmtId="167" fontId="1" fillId="0" borderId="2" xfId="2" applyNumberFormat="1" applyFont="1" applyFill="1" applyBorder="1" applyAlignment="1">
      <alignment horizontal="center" vertical="center"/>
    </xf>
    <xf numFmtId="168" fontId="1" fillId="0" borderId="2" xfId="1" applyNumberFormat="1" applyFont="1" applyFill="1" applyBorder="1" applyAlignment="1">
      <alignment horizontal="center" vertical="center"/>
    </xf>
    <xf numFmtId="173" fontId="1" fillId="0" borderId="2" xfId="0" applyNumberFormat="1" applyFont="1" applyFill="1" applyBorder="1" applyAlignment="1" applyProtection="1">
      <alignment horizontal="center" vertical="center"/>
    </xf>
    <xf numFmtId="167" fontId="1" fillId="0" borderId="2" xfId="2" applyNumberFormat="1" applyFont="1" applyFill="1" applyBorder="1" applyAlignment="1">
      <alignment vertical="center"/>
    </xf>
    <xf numFmtId="167" fontId="1" fillId="0" borderId="2" xfId="2" applyNumberFormat="1" applyFont="1" applyFill="1" applyBorder="1"/>
    <xf numFmtId="168" fontId="1" fillId="0" borderId="2" xfId="2" applyNumberFormat="1" applyFont="1" applyFill="1" applyBorder="1"/>
    <xf numFmtId="49" fontId="1" fillId="0" borderId="24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67" fontId="1" fillId="0" borderId="1" xfId="2" applyNumberFormat="1" applyFont="1" applyFill="1" applyBorder="1"/>
    <xf numFmtId="167" fontId="1" fillId="0" borderId="26" xfId="2" applyNumberFormat="1" applyFont="1" applyFill="1" applyBorder="1"/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167" fontId="1" fillId="0" borderId="9" xfId="1" applyNumberFormat="1" applyFont="1" applyFill="1" applyBorder="1" applyAlignment="1">
      <alignment horizontal="center" vertical="center"/>
    </xf>
    <xf numFmtId="167" fontId="1" fillId="0" borderId="9" xfId="2" applyNumberFormat="1" applyFont="1" applyFill="1" applyBorder="1"/>
    <xf numFmtId="49" fontId="1" fillId="0" borderId="7" xfId="0" applyNumberFormat="1" applyFont="1" applyFill="1" applyBorder="1" applyAlignment="1" applyProtection="1">
      <alignment horizontal="center" vertical="center"/>
    </xf>
    <xf numFmtId="167" fontId="1" fillId="0" borderId="4" xfId="2" applyNumberFormat="1" applyFont="1" applyFill="1" applyBorder="1"/>
    <xf numFmtId="167" fontId="41" fillId="0" borderId="2" xfId="1" applyNumberFormat="1" applyFont="1" applyFill="1" applyBorder="1" applyAlignment="1">
      <alignment horizontal="center" vertical="center"/>
    </xf>
    <xf numFmtId="167" fontId="1" fillId="0" borderId="26" xfId="2" applyNumberFormat="1" applyFont="1" applyFill="1" applyBorder="1" applyAlignment="1">
      <alignment vertical="center"/>
    </xf>
    <xf numFmtId="167" fontId="1" fillId="0" borderId="1" xfId="2" applyNumberFormat="1" applyFont="1" applyFill="1" applyBorder="1" applyAlignment="1">
      <alignment vertical="center"/>
    </xf>
    <xf numFmtId="167" fontId="1" fillId="0" borderId="9" xfId="2" applyNumberFormat="1" applyFont="1" applyFill="1" applyBorder="1" applyAlignment="1">
      <alignment vertical="center"/>
    </xf>
    <xf numFmtId="164" fontId="1" fillId="0" borderId="4" xfId="2" applyNumberFormat="1" applyFont="1" applyFill="1" applyBorder="1"/>
    <xf numFmtId="166" fontId="1" fillId="0" borderId="4" xfId="2" applyNumberFormat="1" applyFont="1" applyFill="1" applyBorder="1"/>
    <xf numFmtId="0" fontId="1" fillId="0" borderId="4" xfId="2" applyFont="1" applyFill="1" applyBorder="1"/>
    <xf numFmtId="0" fontId="1" fillId="0" borderId="33" xfId="2" applyFont="1" applyFill="1" applyBorder="1"/>
    <xf numFmtId="0" fontId="1" fillId="0" borderId="2" xfId="2" applyFont="1" applyFill="1" applyBorder="1"/>
    <xf numFmtId="0" fontId="1" fillId="0" borderId="32" xfId="2" applyFont="1" applyFill="1" applyBorder="1"/>
    <xf numFmtId="164" fontId="1" fillId="0" borderId="2" xfId="2" applyNumberFormat="1" applyFont="1" applyFill="1" applyBorder="1"/>
    <xf numFmtId="173" fontId="1" fillId="0" borderId="2" xfId="2" applyNumberFormat="1" applyFont="1" applyFill="1" applyBorder="1"/>
    <xf numFmtId="2" fontId="1" fillId="0" borderId="2" xfId="2" applyNumberFormat="1" applyFont="1" applyFill="1" applyBorder="1"/>
    <xf numFmtId="166" fontId="1" fillId="0" borderId="2" xfId="2" applyNumberFormat="1" applyFont="1" applyFill="1" applyBorder="1"/>
    <xf numFmtId="164" fontId="1" fillId="0" borderId="9" xfId="2" applyNumberFormat="1" applyFont="1" applyFill="1" applyBorder="1"/>
    <xf numFmtId="0" fontId="1" fillId="0" borderId="39" xfId="2" applyFont="1" applyFill="1" applyBorder="1"/>
    <xf numFmtId="0" fontId="1" fillId="0" borderId="26" xfId="2" applyFont="1" applyFill="1" applyBorder="1"/>
    <xf numFmtId="0" fontId="1" fillId="0" borderId="27" xfId="2" applyFont="1" applyFill="1" applyBorder="1"/>
    <xf numFmtId="0" fontId="1" fillId="0" borderId="1" xfId="2" applyFont="1" applyFill="1" applyBorder="1"/>
    <xf numFmtId="0" fontId="1" fillId="0" borderId="9" xfId="2" applyFont="1" applyFill="1" applyBorder="1"/>
    <xf numFmtId="0" fontId="1" fillId="0" borderId="34" xfId="2" applyFont="1" applyFill="1" applyBorder="1"/>
    <xf numFmtId="0" fontId="1" fillId="0" borderId="23" xfId="0" applyNumberFormat="1" applyFont="1" applyFill="1" applyBorder="1" applyAlignment="1" applyProtection="1">
      <alignment horizontal="center" vertical="center"/>
    </xf>
    <xf numFmtId="164" fontId="1" fillId="0" borderId="2" xfId="2" applyNumberFormat="1" applyFont="1" applyFill="1" applyBorder="1" applyAlignment="1">
      <alignment horizontal="center"/>
    </xf>
    <xf numFmtId="164" fontId="1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169" fontId="1" fillId="0" borderId="9" xfId="1" applyNumberFormat="1" applyFont="1" applyFill="1" applyBorder="1" applyAlignment="1">
      <alignment horizontal="center" vertical="center"/>
    </xf>
    <xf numFmtId="169" fontId="1" fillId="0" borderId="9" xfId="2" applyNumberFormat="1" applyFont="1" applyFill="1" applyBorder="1"/>
    <xf numFmtId="166" fontId="1" fillId="0" borderId="34" xfId="2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 wrapText="1"/>
    </xf>
    <xf numFmtId="0" fontId="1" fillId="0" borderId="41" xfId="0" applyNumberFormat="1" applyFont="1" applyFill="1" applyBorder="1" applyAlignment="1" applyProtection="1">
      <alignment horizontal="center" vertical="center" wrapText="1"/>
    </xf>
    <xf numFmtId="49" fontId="52" fillId="0" borderId="8" xfId="0" applyNumberFormat="1" applyFont="1" applyFill="1" applyBorder="1" applyAlignment="1" applyProtection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 wrapText="1"/>
    </xf>
    <xf numFmtId="0" fontId="52" fillId="0" borderId="34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/>
    </xf>
    <xf numFmtId="0" fontId="53" fillId="0" borderId="34" xfId="0" applyNumberFormat="1" applyFont="1" applyFill="1" applyBorder="1" applyAlignment="1" applyProtection="1">
      <alignment horizontal="center" vertical="center"/>
    </xf>
    <xf numFmtId="168" fontId="1" fillId="0" borderId="4" xfId="2" applyNumberFormat="1" applyFont="1" applyFill="1" applyBorder="1" applyAlignment="1">
      <alignment horizontal="center" vertical="center" wrapText="1"/>
    </xf>
    <xf numFmtId="168" fontId="1" fillId="0" borderId="33" xfId="2" applyNumberFormat="1" applyFont="1" applyFill="1" applyBorder="1" applyAlignment="1">
      <alignment horizontal="left" vertical="center" wrapText="1"/>
    </xf>
    <xf numFmtId="168" fontId="1" fillId="0" borderId="32" xfId="2" applyNumberFormat="1" applyFont="1" applyFill="1" applyBorder="1" applyAlignment="1">
      <alignment horizontal="left" vertical="center" wrapText="1"/>
    </xf>
    <xf numFmtId="167" fontId="1" fillId="0" borderId="6" xfId="1" applyNumberFormat="1" applyFont="1" applyFill="1" applyBorder="1" applyAlignment="1">
      <alignment horizontal="center" vertical="center"/>
    </xf>
    <xf numFmtId="168" fontId="1" fillId="0" borderId="2" xfId="2" applyNumberFormat="1" applyFont="1" applyFill="1" applyBorder="1" applyAlignment="1">
      <alignment horizontal="center" vertical="center" wrapText="1"/>
    </xf>
    <xf numFmtId="168" fontId="1" fillId="0" borderId="2" xfId="2" applyNumberFormat="1" applyFont="1" applyFill="1" applyBorder="1" applyAlignment="1">
      <alignment horizontal="center" vertical="center"/>
    </xf>
    <xf numFmtId="168" fontId="1" fillId="0" borderId="2" xfId="2" applyNumberFormat="1" applyFont="1" applyFill="1" applyBorder="1" applyAlignment="1">
      <alignment vertical="center" wrapText="1"/>
    </xf>
    <xf numFmtId="168" fontId="1" fillId="0" borderId="2" xfId="2" applyNumberFormat="1" applyFont="1" applyFill="1" applyBorder="1" applyAlignment="1">
      <alignment horizontal="left" vertical="center" wrapText="1"/>
    </xf>
    <xf numFmtId="168" fontId="1" fillId="0" borderId="2" xfId="2" applyNumberFormat="1" applyFont="1" applyFill="1" applyBorder="1" applyAlignment="1">
      <alignment vertical="center"/>
    </xf>
    <xf numFmtId="168" fontId="1" fillId="0" borderId="2" xfId="2" applyNumberFormat="1" applyFont="1" applyFill="1" applyBorder="1" applyAlignment="1">
      <alignment horizontal="left" vertical="center" wrapText="1" indent="1"/>
    </xf>
    <xf numFmtId="167" fontId="1" fillId="0" borderId="8" xfId="1" applyNumberFormat="1" applyFont="1" applyFill="1" applyBorder="1" applyAlignment="1">
      <alignment horizontal="center" vertical="center"/>
    </xf>
    <xf numFmtId="168" fontId="1" fillId="0" borderId="9" xfId="2" applyNumberFormat="1" applyFont="1" applyFill="1" applyBorder="1" applyAlignment="1">
      <alignment vertical="center"/>
    </xf>
    <xf numFmtId="168" fontId="1" fillId="0" borderId="1" xfId="2" applyNumberFormat="1" applyFont="1" applyFill="1" applyBorder="1" applyAlignment="1">
      <alignment horizontal="left" vertical="center" wrapText="1"/>
    </xf>
    <xf numFmtId="168" fontId="1" fillId="0" borderId="39" xfId="2" applyNumberFormat="1" applyFont="1" applyFill="1" applyBorder="1" applyAlignment="1">
      <alignment horizontal="left" vertical="center" wrapText="1"/>
    </xf>
    <xf numFmtId="168" fontId="1" fillId="0" borderId="4" xfId="1" applyNumberFormat="1" applyFont="1" applyFill="1" applyBorder="1" applyAlignment="1">
      <alignment horizontal="center" vertical="center"/>
    </xf>
    <xf numFmtId="168" fontId="1" fillId="0" borderId="26" xfId="2" applyNumberFormat="1" applyFont="1" applyFill="1" applyBorder="1" applyAlignment="1">
      <alignment horizontal="center" vertical="center" wrapText="1"/>
    </xf>
    <xf numFmtId="168" fontId="1" fillId="0" borderId="26" xfId="2" applyNumberFormat="1" applyFont="1" applyFill="1" applyBorder="1"/>
    <xf numFmtId="168" fontId="1" fillId="0" borderId="27" xfId="2" applyNumberFormat="1" applyFont="1" applyFill="1" applyBorder="1"/>
    <xf numFmtId="168" fontId="1" fillId="0" borderId="32" xfId="2" applyNumberFormat="1" applyFont="1" applyFill="1" applyBorder="1"/>
    <xf numFmtId="168" fontId="1" fillId="0" borderId="9" xfId="1" applyNumberFormat="1" applyFont="1" applyFill="1" applyBorder="1" applyAlignment="1">
      <alignment horizontal="center" vertical="center"/>
    </xf>
    <xf numFmtId="168" fontId="1" fillId="0" borderId="9" xfId="2" applyNumberFormat="1" applyFont="1" applyFill="1" applyBorder="1" applyAlignment="1">
      <alignment horizontal="center" vertical="center" wrapText="1"/>
    </xf>
    <xf numFmtId="168" fontId="1" fillId="0" borderId="9" xfId="2" applyNumberFormat="1" applyFont="1" applyFill="1" applyBorder="1"/>
    <xf numFmtId="168" fontId="1" fillId="0" borderId="34" xfId="2" applyNumberFormat="1" applyFont="1" applyFill="1" applyBorder="1"/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 xr:uid="{A5368FA2-56F5-4684-85B0-534314541246}"/>
    <cellStyle name="Обычный 3" xfId="2" xr:uid="{2FDB27EB-18E6-46EC-B42D-1E73FAFB351B}"/>
    <cellStyle name="Обычный 5" xfId="3" xr:uid="{E8BC3688-681F-462F-B010-9995A9E8F8F4}"/>
    <cellStyle name="Обычный 7" xfId="4" xr:uid="{267EA99D-DA41-48F7-9A7C-54382EBE67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ртемьева" id="{3E2BACE2-B683-49B5-97F2-5AED2EB7388A}" userId="Артемьева" providerId="Non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9" dT="2021-02-15T05:58:16.90" personId="{3E2BACE2-B683-49B5-97F2-5AED2EB7388A}" id="{BC82410A-74B8-4579-AB99-5C7735154FE6}">
    <text>ЭСМ дог 44 от 23.11.2020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68"/>
  <sheetViews>
    <sheetView topLeftCell="A13" zoomScale="60" zoomScaleNormal="60" workbookViewId="0">
      <selection activeCell="B15" sqref="B15:B18"/>
    </sheetView>
  </sheetViews>
  <sheetFormatPr defaultColWidth="9" defaultRowHeight="15.75" customHeight="1"/>
  <cols>
    <col min="1" max="1" width="10.625" style="1" customWidth="1"/>
    <col min="2" max="2" width="60.5" style="1" customWidth="1"/>
    <col min="3" max="3" width="17.375" style="1" customWidth="1"/>
    <col min="4" max="5" width="18" style="2" customWidth="1"/>
    <col min="6" max="6" width="17.25" style="2" customWidth="1"/>
    <col min="7" max="7" width="20" style="2" customWidth="1"/>
    <col min="8" max="8" width="14.75" style="2" customWidth="1"/>
    <col min="9" max="9" width="11" style="2" customWidth="1"/>
    <col min="10" max="10" width="14.75" style="1" customWidth="1"/>
    <col min="11" max="11" width="14.75" style="2" customWidth="1"/>
    <col min="12" max="12" width="9.5" style="1" customWidth="1"/>
    <col min="13" max="13" width="14.75" style="1" customWidth="1"/>
    <col min="14" max="14" width="10" style="1" customWidth="1"/>
    <col min="15" max="16" width="14.75" style="1" customWidth="1"/>
    <col min="17" max="17" width="9.25" style="1" customWidth="1"/>
    <col min="18" max="18" width="18" style="1" customWidth="1"/>
    <col min="19" max="19" width="9.25" style="1" customWidth="1"/>
    <col min="20" max="20" width="8.375" style="1" customWidth="1"/>
    <col min="21" max="21" width="8.875" style="1" customWidth="1"/>
    <col min="22" max="22" width="7.125" style="1" customWidth="1"/>
    <col min="23" max="23" width="9.25" style="1" customWidth="1"/>
    <col min="24" max="24" width="5.75" style="1" customWidth="1"/>
    <col min="25" max="26" width="9.25" style="1" customWidth="1"/>
    <col min="27" max="27" width="9.625" style="1" customWidth="1"/>
    <col min="28" max="28" width="7.875" style="1" customWidth="1"/>
    <col min="29" max="29" width="13.5" style="1" customWidth="1"/>
    <col min="30" max="64" width="9" style="1" customWidth="1"/>
    <col min="65" max="65" width="17.375" style="1" customWidth="1"/>
    <col min="66" max="16384" width="9" style="1"/>
  </cols>
  <sheetData>
    <row r="1" spans="1:30" ht="18.75">
      <c r="D1" s="1"/>
      <c r="E1" s="1"/>
      <c r="F1" s="1"/>
      <c r="G1" s="1"/>
      <c r="H1" s="1"/>
      <c r="I1" s="1"/>
      <c r="K1" s="1"/>
      <c r="AC1" s="3" t="s">
        <v>0</v>
      </c>
    </row>
    <row r="2" spans="1:30" ht="18.75">
      <c r="D2" s="1"/>
      <c r="E2" s="1"/>
      <c r="F2" s="1"/>
      <c r="G2" s="1"/>
      <c r="H2" s="1"/>
      <c r="I2" s="1"/>
      <c r="K2" s="1"/>
      <c r="AC2" s="4" t="s">
        <v>1</v>
      </c>
    </row>
    <row r="3" spans="1:30" ht="18.75">
      <c r="D3" s="1"/>
      <c r="E3" s="1"/>
      <c r="F3" s="1"/>
      <c r="G3" s="1"/>
      <c r="H3" s="1"/>
      <c r="I3" s="1"/>
      <c r="K3" s="1"/>
      <c r="AC3" s="4" t="s">
        <v>2</v>
      </c>
    </row>
    <row r="4" spans="1:30" ht="18.75">
      <c r="A4" s="745" t="s">
        <v>1078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</row>
    <row r="5" spans="1:30" ht="20.25" customHeight="1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5"/>
    </row>
    <row r="6" spans="1:30" ht="18.75">
      <c r="A6" s="122"/>
      <c r="B6" s="122"/>
      <c r="C6" s="122"/>
      <c r="D6" s="255"/>
      <c r="E6" s="255"/>
      <c r="F6" s="255"/>
      <c r="G6" s="255"/>
      <c r="H6" s="255"/>
      <c r="I6" s="255"/>
      <c r="J6" s="122"/>
      <c r="K6" s="255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30" ht="26.25" customHeight="1">
      <c r="A7" s="753" t="s">
        <v>3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</row>
    <row r="8" spans="1:30">
      <c r="A8" s="746" t="s">
        <v>4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</row>
    <row r="9" spans="1:30">
      <c r="A9" s="121"/>
      <c r="B9" s="121"/>
      <c r="C9" s="121"/>
      <c r="D9" s="256"/>
      <c r="E9" s="256"/>
      <c r="F9" s="256"/>
      <c r="G9" s="256"/>
      <c r="H9" s="256"/>
      <c r="I9" s="256"/>
      <c r="J9" s="121"/>
      <c r="K9" s="256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1:30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</row>
    <row r="12" spans="1:30" ht="35.25" customHeight="1">
      <c r="A12" s="750" t="s">
        <v>1079</v>
      </c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1"/>
      <c r="AA12" s="751"/>
      <c r="AB12" s="751"/>
      <c r="AC12" s="751"/>
    </row>
    <row r="13" spans="1:30">
      <c r="A13" s="746" t="s">
        <v>5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</row>
    <row r="15" spans="1:30" ht="78" customHeight="1">
      <c r="A15" s="739" t="s">
        <v>6</v>
      </c>
      <c r="B15" s="742" t="s">
        <v>7</v>
      </c>
      <c r="C15" s="742" t="s">
        <v>8</v>
      </c>
      <c r="D15" s="742" t="s">
        <v>9</v>
      </c>
      <c r="E15" s="742" t="s">
        <v>10</v>
      </c>
      <c r="F15" s="742" t="s">
        <v>1108</v>
      </c>
      <c r="G15" s="742" t="s">
        <v>1109</v>
      </c>
      <c r="H15" s="742" t="s">
        <v>1110</v>
      </c>
      <c r="I15" s="742"/>
      <c r="J15" s="742"/>
      <c r="K15" s="742"/>
      <c r="L15" s="742"/>
      <c r="M15" s="739"/>
      <c r="N15" s="739"/>
      <c r="O15" s="739"/>
      <c r="P15" s="739"/>
      <c r="Q15" s="739"/>
      <c r="R15" s="742" t="s">
        <v>1112</v>
      </c>
      <c r="S15" s="742" t="s">
        <v>1111</v>
      </c>
      <c r="T15" s="748"/>
      <c r="U15" s="748"/>
      <c r="V15" s="748"/>
      <c r="W15" s="748"/>
      <c r="X15" s="748"/>
      <c r="Y15" s="748"/>
      <c r="Z15" s="748"/>
      <c r="AA15" s="748"/>
      <c r="AB15" s="748"/>
      <c r="AC15" s="742" t="s">
        <v>11</v>
      </c>
    </row>
    <row r="16" spans="1:30" ht="39" customHeight="1">
      <c r="A16" s="740"/>
      <c r="B16" s="742"/>
      <c r="C16" s="742"/>
      <c r="D16" s="742"/>
      <c r="E16" s="742"/>
      <c r="F16" s="742"/>
      <c r="G16" s="748"/>
      <c r="H16" s="742" t="s">
        <v>12</v>
      </c>
      <c r="I16" s="742"/>
      <c r="J16" s="742"/>
      <c r="K16" s="742"/>
      <c r="L16" s="747"/>
      <c r="M16" s="742" t="s">
        <v>13</v>
      </c>
      <c r="N16" s="742"/>
      <c r="O16" s="742"/>
      <c r="P16" s="742"/>
      <c r="Q16" s="742"/>
      <c r="R16" s="749"/>
      <c r="S16" s="743" t="s">
        <v>14</v>
      </c>
      <c r="T16" s="748"/>
      <c r="U16" s="743" t="s">
        <v>15</v>
      </c>
      <c r="V16" s="743"/>
      <c r="W16" s="743" t="s">
        <v>16</v>
      </c>
      <c r="X16" s="748"/>
      <c r="Y16" s="743" t="s">
        <v>17</v>
      </c>
      <c r="Z16" s="748"/>
      <c r="AA16" s="743" t="s">
        <v>18</v>
      </c>
      <c r="AB16" s="748"/>
      <c r="AC16" s="742"/>
    </row>
    <row r="17" spans="1:109" ht="112.5" customHeight="1">
      <c r="A17" s="740"/>
      <c r="B17" s="742"/>
      <c r="C17" s="742"/>
      <c r="D17" s="742"/>
      <c r="E17" s="742"/>
      <c r="F17" s="742"/>
      <c r="G17" s="748"/>
      <c r="H17" s="743" t="s">
        <v>14</v>
      </c>
      <c r="I17" s="743" t="s">
        <v>15</v>
      </c>
      <c r="J17" s="743" t="s">
        <v>16</v>
      </c>
      <c r="K17" s="743" t="s">
        <v>17</v>
      </c>
      <c r="L17" s="755" t="s">
        <v>18</v>
      </c>
      <c r="M17" s="743" t="s">
        <v>19</v>
      </c>
      <c r="N17" s="743" t="s">
        <v>15</v>
      </c>
      <c r="O17" s="743" t="s">
        <v>16</v>
      </c>
      <c r="P17" s="743" t="s">
        <v>17</v>
      </c>
      <c r="Q17" s="743" t="s">
        <v>18</v>
      </c>
      <c r="R17" s="749"/>
      <c r="S17" s="748"/>
      <c r="T17" s="748"/>
      <c r="U17" s="743"/>
      <c r="V17" s="743"/>
      <c r="W17" s="748"/>
      <c r="X17" s="748"/>
      <c r="Y17" s="748"/>
      <c r="Z17" s="748"/>
      <c r="AA17" s="748"/>
      <c r="AB17" s="748"/>
      <c r="AC17" s="742"/>
    </row>
    <row r="18" spans="1:109" ht="64.5" customHeight="1">
      <c r="A18" s="741"/>
      <c r="B18" s="742"/>
      <c r="C18" s="742"/>
      <c r="D18" s="742"/>
      <c r="E18" s="742"/>
      <c r="F18" s="742"/>
      <c r="G18" s="748"/>
      <c r="H18" s="743"/>
      <c r="I18" s="743"/>
      <c r="J18" s="743"/>
      <c r="K18" s="743"/>
      <c r="L18" s="755"/>
      <c r="M18" s="743"/>
      <c r="N18" s="743"/>
      <c r="O18" s="743"/>
      <c r="P18" s="743"/>
      <c r="Q18" s="743"/>
      <c r="R18" s="749"/>
      <c r="S18" s="117" t="s">
        <v>20</v>
      </c>
      <c r="T18" s="117" t="s">
        <v>21</v>
      </c>
      <c r="U18" s="117" t="s">
        <v>20</v>
      </c>
      <c r="V18" s="117" t="s">
        <v>21</v>
      </c>
      <c r="W18" s="117" t="s">
        <v>20</v>
      </c>
      <c r="X18" s="117" t="s">
        <v>21</v>
      </c>
      <c r="Y18" s="117" t="s">
        <v>20</v>
      </c>
      <c r="Z18" s="117" t="s">
        <v>21</v>
      </c>
      <c r="AA18" s="117" t="s">
        <v>20</v>
      </c>
      <c r="AB18" s="117" t="s">
        <v>21</v>
      </c>
      <c r="AC18" s="742"/>
    </row>
    <row r="19" spans="1:109" ht="23.25" customHeight="1">
      <c r="A19" s="117">
        <v>1</v>
      </c>
      <c r="B19" s="117">
        <f>A19+1</f>
        <v>2</v>
      </c>
      <c r="C19" s="117">
        <f>B19+1</f>
        <v>3</v>
      </c>
      <c r="D19" s="626">
        <f>C19+1</f>
        <v>4</v>
      </c>
      <c r="E19" s="626">
        <v>5</v>
      </c>
      <c r="F19" s="626">
        <f t="shared" ref="F19:AC19" si="0">E19+1</f>
        <v>6</v>
      </c>
      <c r="G19" s="626">
        <f>F19+1</f>
        <v>7</v>
      </c>
      <c r="H19" s="626">
        <f t="shared" si="0"/>
        <v>8</v>
      </c>
      <c r="I19" s="626">
        <f t="shared" si="0"/>
        <v>9</v>
      </c>
      <c r="J19" s="626">
        <f t="shared" si="0"/>
        <v>10</v>
      </c>
      <c r="K19" s="626">
        <f t="shared" si="0"/>
        <v>11</v>
      </c>
      <c r="L19" s="629">
        <f t="shared" si="0"/>
        <v>12</v>
      </c>
      <c r="M19" s="639">
        <f t="shared" si="0"/>
        <v>13</v>
      </c>
      <c r="N19" s="626">
        <f t="shared" si="0"/>
        <v>14</v>
      </c>
      <c r="O19" s="626">
        <f t="shared" si="0"/>
        <v>15</v>
      </c>
      <c r="P19" s="626">
        <f t="shared" si="0"/>
        <v>16</v>
      </c>
      <c r="Q19" s="640">
        <f t="shared" si="0"/>
        <v>17</v>
      </c>
      <c r="R19" s="630">
        <f t="shared" si="0"/>
        <v>18</v>
      </c>
      <c r="S19" s="117">
        <f t="shared" si="0"/>
        <v>19</v>
      </c>
      <c r="T19" s="117">
        <f t="shared" si="0"/>
        <v>20</v>
      </c>
      <c r="U19" s="117">
        <f t="shared" si="0"/>
        <v>21</v>
      </c>
      <c r="V19" s="117">
        <f t="shared" si="0"/>
        <v>22</v>
      </c>
      <c r="W19" s="117">
        <f t="shared" si="0"/>
        <v>23</v>
      </c>
      <c r="X19" s="117">
        <f t="shared" si="0"/>
        <v>24</v>
      </c>
      <c r="Y19" s="117">
        <f t="shared" si="0"/>
        <v>25</v>
      </c>
      <c r="Z19" s="117">
        <f t="shared" si="0"/>
        <v>26</v>
      </c>
      <c r="AA19" s="117">
        <f t="shared" si="0"/>
        <v>27</v>
      </c>
      <c r="AB19" s="117">
        <f t="shared" si="0"/>
        <v>28</v>
      </c>
      <c r="AC19" s="117">
        <f t="shared" si="0"/>
        <v>29</v>
      </c>
    </row>
    <row r="20" spans="1:109" ht="35.25" customHeight="1">
      <c r="A20" s="262" t="s">
        <v>22</v>
      </c>
      <c r="B20" s="263" t="s">
        <v>23</v>
      </c>
      <c r="C20" s="364" t="s">
        <v>24</v>
      </c>
      <c r="D20" s="642">
        <f>D21+D22+D23</f>
        <v>29.166000000000004</v>
      </c>
      <c r="E20" s="8">
        <f>E21+E22+E23</f>
        <v>111.23700000000001</v>
      </c>
      <c r="F20" s="7">
        <f t="shared" ref="F20:F58" si="1">F21</f>
        <v>0</v>
      </c>
      <c r="G20" s="643">
        <f>G21+G22+G23</f>
        <v>29.166000000000004</v>
      </c>
      <c r="H20" s="643">
        <f>H21+H22+H23</f>
        <v>29.166000000000004</v>
      </c>
      <c r="I20" s="643">
        <f t="shared" ref="I20:Q20" si="2">I21+I22+I23</f>
        <v>0</v>
      </c>
      <c r="J20" s="643">
        <f t="shared" si="2"/>
        <v>0</v>
      </c>
      <c r="K20" s="643">
        <f t="shared" si="2"/>
        <v>29.166000000000004</v>
      </c>
      <c r="L20" s="643">
        <f t="shared" si="2"/>
        <v>0</v>
      </c>
      <c r="M20" s="643">
        <v>0</v>
      </c>
      <c r="N20" s="643">
        <f t="shared" si="2"/>
        <v>0</v>
      </c>
      <c r="O20" s="643">
        <f t="shared" si="2"/>
        <v>0</v>
      </c>
      <c r="P20" s="643">
        <f>M20</f>
        <v>0</v>
      </c>
      <c r="Q20" s="643">
        <f t="shared" si="2"/>
        <v>0</v>
      </c>
      <c r="R20" s="628">
        <f>D20-M20</f>
        <v>29.166000000000004</v>
      </c>
      <c r="S20" s="7">
        <f>Y20</f>
        <v>29.166000000000004</v>
      </c>
      <c r="T20" s="7">
        <f>Z20</f>
        <v>100</v>
      </c>
      <c r="U20" s="7">
        <f t="shared" ref="U20:U47" si="3">U21</f>
        <v>0</v>
      </c>
      <c r="V20" s="7">
        <f t="shared" ref="V20:V47" si="4">V21</f>
        <v>0</v>
      </c>
      <c r="W20" s="7">
        <f t="shared" ref="W20:W47" si="5">W21</f>
        <v>0</v>
      </c>
      <c r="X20" s="7">
        <f t="shared" ref="X20:X47" si="6">X21</f>
        <v>0</v>
      </c>
      <c r="Y20" s="7">
        <f>K20-P20</f>
        <v>29.166000000000004</v>
      </c>
      <c r="Z20" s="7">
        <f>Y20/K20*100</f>
        <v>100</v>
      </c>
      <c r="AA20" s="7">
        <f t="shared" ref="AA20:AA47" si="7">AA21</f>
        <v>0</v>
      </c>
      <c r="AB20" s="7">
        <f t="shared" ref="AB20:AB47" si="8">AB21</f>
        <v>0</v>
      </c>
      <c r="AC20" s="8"/>
    </row>
    <row r="21" spans="1:109" ht="23.25" customHeight="1">
      <c r="A21" s="264" t="s">
        <v>25</v>
      </c>
      <c r="B21" s="257" t="s">
        <v>26</v>
      </c>
      <c r="C21" s="259" t="s">
        <v>24</v>
      </c>
      <c r="D21" s="7">
        <f>D25</f>
        <v>7.1159999999999997</v>
      </c>
      <c r="E21" s="6">
        <f>E25</f>
        <v>41.53</v>
      </c>
      <c r="F21" s="7">
        <f t="shared" si="1"/>
        <v>0</v>
      </c>
      <c r="G21" s="7">
        <f>G25</f>
        <v>7.1159999999999997</v>
      </c>
      <c r="H21" s="7">
        <f>H25</f>
        <v>7.1159999999999997</v>
      </c>
      <c r="I21" s="7">
        <f t="shared" ref="I21:Q21" si="9">I25</f>
        <v>0</v>
      </c>
      <c r="J21" s="7">
        <f t="shared" si="9"/>
        <v>0</v>
      </c>
      <c r="K21" s="7">
        <f t="shared" si="9"/>
        <v>7.1159999999999997</v>
      </c>
      <c r="L21" s="627">
        <f t="shared" si="9"/>
        <v>0</v>
      </c>
      <c r="M21" s="643">
        <v>0</v>
      </c>
      <c r="N21" s="7">
        <f t="shared" si="9"/>
        <v>0</v>
      </c>
      <c r="O21" s="7">
        <f t="shared" si="9"/>
        <v>0</v>
      </c>
      <c r="P21" s="643">
        <f t="shared" ref="P21:P58" si="10">M21</f>
        <v>0</v>
      </c>
      <c r="Q21" s="7">
        <f t="shared" si="9"/>
        <v>0</v>
      </c>
      <c r="R21" s="628">
        <f t="shared" ref="R21:R59" si="11">D21-M21</f>
        <v>7.1159999999999997</v>
      </c>
      <c r="S21" s="7">
        <f t="shared" ref="S21:S59" si="12">Y21</f>
        <v>7.1159999999999997</v>
      </c>
      <c r="T21" s="7">
        <f t="shared" ref="T21:T59" si="13">Z21</f>
        <v>100</v>
      </c>
      <c r="U21" s="7">
        <f t="shared" si="3"/>
        <v>0</v>
      </c>
      <c r="V21" s="7">
        <f t="shared" si="4"/>
        <v>0</v>
      </c>
      <c r="W21" s="7">
        <f t="shared" si="5"/>
        <v>0</v>
      </c>
      <c r="X21" s="7">
        <f t="shared" si="6"/>
        <v>0</v>
      </c>
      <c r="Y21" s="7">
        <f t="shared" ref="Y21:Y59" si="14">K21-P21</f>
        <v>7.1159999999999997</v>
      </c>
      <c r="Z21" s="7">
        <f t="shared" ref="Z21:Z59" si="15">Y21/K21*100</f>
        <v>100</v>
      </c>
      <c r="AA21" s="7">
        <f t="shared" si="7"/>
        <v>0</v>
      </c>
      <c r="AB21" s="7">
        <f t="shared" si="8"/>
        <v>0</v>
      </c>
      <c r="AC21" s="8"/>
    </row>
    <row r="22" spans="1:109" ht="23.25" customHeight="1">
      <c r="A22" s="264" t="s">
        <v>27</v>
      </c>
      <c r="B22" s="257" t="s">
        <v>28</v>
      </c>
      <c r="C22" s="259" t="s">
        <v>24</v>
      </c>
      <c r="D22" s="7">
        <f>D37</f>
        <v>17.790000000000003</v>
      </c>
      <c r="E22" s="6">
        <f>E37</f>
        <v>52.266000000000005</v>
      </c>
      <c r="F22" s="7">
        <f t="shared" si="1"/>
        <v>0</v>
      </c>
      <c r="G22" s="7">
        <f>G37</f>
        <v>17.790000000000003</v>
      </c>
      <c r="H22" s="7">
        <f>H37</f>
        <v>17.790000000000003</v>
      </c>
      <c r="I22" s="7">
        <f t="shared" ref="I22:Q22" si="16">I37</f>
        <v>0</v>
      </c>
      <c r="J22" s="7">
        <f t="shared" si="16"/>
        <v>0</v>
      </c>
      <c r="K22" s="7">
        <f t="shared" si="16"/>
        <v>17.790000000000003</v>
      </c>
      <c r="L22" s="627">
        <f t="shared" si="16"/>
        <v>0</v>
      </c>
      <c r="M22" s="643">
        <v>0</v>
      </c>
      <c r="N22" s="7">
        <f t="shared" si="16"/>
        <v>0</v>
      </c>
      <c r="O22" s="7">
        <f t="shared" si="16"/>
        <v>0</v>
      </c>
      <c r="P22" s="643">
        <f t="shared" si="10"/>
        <v>0</v>
      </c>
      <c r="Q22" s="7">
        <f t="shared" si="16"/>
        <v>0</v>
      </c>
      <c r="R22" s="628">
        <f t="shared" si="11"/>
        <v>17.790000000000003</v>
      </c>
      <c r="S22" s="7">
        <f t="shared" si="12"/>
        <v>17.790000000000003</v>
      </c>
      <c r="T22" s="7">
        <f t="shared" si="13"/>
        <v>100</v>
      </c>
      <c r="U22" s="7">
        <f t="shared" si="3"/>
        <v>0</v>
      </c>
      <c r="V22" s="7">
        <f t="shared" si="4"/>
        <v>0</v>
      </c>
      <c r="W22" s="7">
        <f t="shared" si="5"/>
        <v>0</v>
      </c>
      <c r="X22" s="7">
        <f t="shared" si="6"/>
        <v>0</v>
      </c>
      <c r="Y22" s="7">
        <f t="shared" si="14"/>
        <v>17.790000000000003</v>
      </c>
      <c r="Z22" s="7">
        <f t="shared" si="15"/>
        <v>100</v>
      </c>
      <c r="AA22" s="7">
        <f t="shared" si="7"/>
        <v>0</v>
      </c>
      <c r="AB22" s="7">
        <f t="shared" si="8"/>
        <v>0</v>
      </c>
      <c r="AC22" s="8"/>
    </row>
    <row r="23" spans="1:109" ht="23.25" customHeight="1">
      <c r="A23" s="264" t="s">
        <v>29</v>
      </c>
      <c r="B23" s="265" t="s">
        <v>30</v>
      </c>
      <c r="C23" s="259" t="s">
        <v>24</v>
      </c>
      <c r="D23" s="641">
        <f>D49</f>
        <v>4.26</v>
      </c>
      <c r="E23" s="620">
        <f>E49</f>
        <v>17.440999999999999</v>
      </c>
      <c r="F23" s="7">
        <f t="shared" si="1"/>
        <v>0</v>
      </c>
      <c r="G23" s="7">
        <f>G49</f>
        <v>4.26</v>
      </c>
      <c r="H23" s="7">
        <f>H49</f>
        <v>4.26</v>
      </c>
      <c r="I23" s="7">
        <f t="shared" ref="I23:Q23" si="17">I49</f>
        <v>0</v>
      </c>
      <c r="J23" s="7">
        <f t="shared" si="17"/>
        <v>0</v>
      </c>
      <c r="K23" s="7">
        <f t="shared" si="17"/>
        <v>4.26</v>
      </c>
      <c r="L23" s="627">
        <f t="shared" si="17"/>
        <v>0</v>
      </c>
      <c r="M23" s="643">
        <v>0</v>
      </c>
      <c r="N23" s="7">
        <f t="shared" si="17"/>
        <v>0</v>
      </c>
      <c r="O23" s="7">
        <f t="shared" si="17"/>
        <v>0</v>
      </c>
      <c r="P23" s="643">
        <f t="shared" si="10"/>
        <v>0</v>
      </c>
      <c r="Q23" s="7">
        <f t="shared" si="17"/>
        <v>0</v>
      </c>
      <c r="R23" s="628">
        <f t="shared" si="11"/>
        <v>4.26</v>
      </c>
      <c r="S23" s="7">
        <f t="shared" si="12"/>
        <v>4.26</v>
      </c>
      <c r="T23" s="7">
        <f t="shared" si="13"/>
        <v>100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7">
        <f t="shared" si="6"/>
        <v>0</v>
      </c>
      <c r="Y23" s="7">
        <f t="shared" si="14"/>
        <v>4.26</v>
      </c>
      <c r="Z23" s="7">
        <f t="shared" si="15"/>
        <v>100</v>
      </c>
      <c r="AA23" s="7">
        <f t="shared" si="7"/>
        <v>0</v>
      </c>
      <c r="AB23" s="7">
        <f t="shared" si="8"/>
        <v>0</v>
      </c>
      <c r="AC23" s="8"/>
    </row>
    <row r="24" spans="1:109" ht="23.25" customHeight="1">
      <c r="A24" s="264">
        <v>1</v>
      </c>
      <c r="B24" s="265" t="s">
        <v>31</v>
      </c>
      <c r="C24" s="259" t="s">
        <v>24</v>
      </c>
      <c r="D24" s="7">
        <f>D25+D37+D49</f>
        <v>29.166000000000004</v>
      </c>
      <c r="E24" s="6">
        <f>E25+E37+E49</f>
        <v>111.23700000000001</v>
      </c>
      <c r="F24" s="7">
        <f t="shared" si="1"/>
        <v>0</v>
      </c>
      <c r="G24" s="7">
        <f>G25+G37+G49</f>
        <v>29.166000000000004</v>
      </c>
      <c r="H24" s="7">
        <f>H25+H37+H49</f>
        <v>29.166000000000004</v>
      </c>
      <c r="I24" s="7">
        <f t="shared" ref="I24:Q24" si="18">I25+I37+I49</f>
        <v>0</v>
      </c>
      <c r="J24" s="7">
        <f t="shared" si="18"/>
        <v>0</v>
      </c>
      <c r="K24" s="7">
        <f t="shared" si="18"/>
        <v>29.166000000000004</v>
      </c>
      <c r="L24" s="627">
        <f t="shared" si="18"/>
        <v>0</v>
      </c>
      <c r="M24" s="643">
        <v>0</v>
      </c>
      <c r="N24" s="7">
        <f t="shared" si="18"/>
        <v>0</v>
      </c>
      <c r="O24" s="7">
        <f t="shared" si="18"/>
        <v>0</v>
      </c>
      <c r="P24" s="643">
        <f t="shared" si="10"/>
        <v>0</v>
      </c>
      <c r="Q24" s="7">
        <f t="shared" si="18"/>
        <v>0</v>
      </c>
      <c r="R24" s="628">
        <f t="shared" si="11"/>
        <v>29.166000000000004</v>
      </c>
      <c r="S24" s="7">
        <f t="shared" si="12"/>
        <v>29.166000000000004</v>
      </c>
      <c r="T24" s="7">
        <f t="shared" si="13"/>
        <v>100</v>
      </c>
      <c r="U24" s="7">
        <f t="shared" si="3"/>
        <v>0</v>
      </c>
      <c r="V24" s="7">
        <f t="shared" si="4"/>
        <v>0</v>
      </c>
      <c r="W24" s="7">
        <f t="shared" si="5"/>
        <v>0</v>
      </c>
      <c r="X24" s="7">
        <f t="shared" si="6"/>
        <v>0</v>
      </c>
      <c r="Y24" s="7">
        <f t="shared" si="14"/>
        <v>29.166000000000004</v>
      </c>
      <c r="Z24" s="7">
        <f t="shared" si="15"/>
        <v>100</v>
      </c>
      <c r="AA24" s="7">
        <f t="shared" si="7"/>
        <v>0</v>
      </c>
      <c r="AB24" s="7">
        <f t="shared" si="8"/>
        <v>0</v>
      </c>
      <c r="AC24" s="8"/>
    </row>
    <row r="25" spans="1:109" ht="36.75" customHeight="1">
      <c r="A25" s="260" t="s">
        <v>32</v>
      </c>
      <c r="B25" s="257" t="s">
        <v>33</v>
      </c>
      <c r="C25" s="259" t="s">
        <v>24</v>
      </c>
      <c r="D25" s="7">
        <f>D26+D34</f>
        <v>7.1159999999999997</v>
      </c>
      <c r="E25" s="6">
        <f>E26</f>
        <v>41.53</v>
      </c>
      <c r="F25" s="7">
        <f t="shared" si="1"/>
        <v>0</v>
      </c>
      <c r="G25" s="7">
        <f>G26+G34</f>
        <v>7.1159999999999997</v>
      </c>
      <c r="H25" s="7">
        <f>H26+H34</f>
        <v>7.1159999999999997</v>
      </c>
      <c r="I25" s="7">
        <f t="shared" ref="I25:Q25" si="19">I26+I34</f>
        <v>0</v>
      </c>
      <c r="J25" s="7">
        <f t="shared" si="19"/>
        <v>0</v>
      </c>
      <c r="K25" s="7">
        <f t="shared" si="19"/>
        <v>7.1159999999999997</v>
      </c>
      <c r="L25" s="627">
        <f t="shared" si="19"/>
        <v>0</v>
      </c>
      <c r="M25" s="643">
        <v>0</v>
      </c>
      <c r="N25" s="7">
        <f t="shared" si="19"/>
        <v>0</v>
      </c>
      <c r="O25" s="7">
        <f t="shared" si="19"/>
        <v>0</v>
      </c>
      <c r="P25" s="643">
        <f t="shared" si="10"/>
        <v>0</v>
      </c>
      <c r="Q25" s="7">
        <f t="shared" si="19"/>
        <v>0</v>
      </c>
      <c r="R25" s="628">
        <f t="shared" si="11"/>
        <v>7.1159999999999997</v>
      </c>
      <c r="S25" s="7">
        <f t="shared" si="12"/>
        <v>7.1159999999999997</v>
      </c>
      <c r="T25" s="7">
        <f t="shared" si="13"/>
        <v>100</v>
      </c>
      <c r="U25" s="7">
        <f t="shared" si="3"/>
        <v>0</v>
      </c>
      <c r="V25" s="7">
        <f t="shared" si="4"/>
        <v>0</v>
      </c>
      <c r="W25" s="7">
        <f t="shared" si="5"/>
        <v>0</v>
      </c>
      <c r="X25" s="7">
        <f t="shared" si="6"/>
        <v>0</v>
      </c>
      <c r="Y25" s="7">
        <f t="shared" si="14"/>
        <v>7.1159999999999997</v>
      </c>
      <c r="Z25" s="7">
        <f t="shared" si="15"/>
        <v>100</v>
      </c>
      <c r="AA25" s="7">
        <f t="shared" si="7"/>
        <v>0</v>
      </c>
      <c r="AB25" s="7">
        <f t="shared" si="8"/>
        <v>0</v>
      </c>
      <c r="AC25" s="8"/>
    </row>
    <row r="26" spans="1:109" ht="28.5" customHeight="1">
      <c r="A26" s="260" t="s">
        <v>34</v>
      </c>
      <c r="B26" s="258" t="s">
        <v>35</v>
      </c>
      <c r="C26" s="259" t="s">
        <v>24</v>
      </c>
      <c r="D26" s="7">
        <f>D27+D30+D32</f>
        <v>6.4659999999999993</v>
      </c>
      <c r="E26" s="6">
        <f>E27+E30+E32</f>
        <v>41.53</v>
      </c>
      <c r="F26" s="7">
        <f t="shared" si="1"/>
        <v>0</v>
      </c>
      <c r="G26" s="7">
        <f>G27+G30+G32</f>
        <v>6.4659999999999993</v>
      </c>
      <c r="H26" s="7">
        <f>H27+H30+H32</f>
        <v>6.4659999999999993</v>
      </c>
      <c r="I26" s="7">
        <f t="shared" ref="I26:Q26" si="20">I27+I30+I32</f>
        <v>0</v>
      </c>
      <c r="J26" s="7">
        <f t="shared" si="20"/>
        <v>0</v>
      </c>
      <c r="K26" s="7">
        <f t="shared" si="20"/>
        <v>6.4659999999999993</v>
      </c>
      <c r="L26" s="627">
        <f t="shared" si="20"/>
        <v>0</v>
      </c>
      <c r="M26" s="643">
        <v>0</v>
      </c>
      <c r="N26" s="7">
        <f t="shared" si="20"/>
        <v>0</v>
      </c>
      <c r="O26" s="7">
        <f t="shared" si="20"/>
        <v>0</v>
      </c>
      <c r="P26" s="643">
        <f t="shared" si="10"/>
        <v>0</v>
      </c>
      <c r="Q26" s="7">
        <f t="shared" si="20"/>
        <v>0</v>
      </c>
      <c r="R26" s="628">
        <f t="shared" si="11"/>
        <v>6.4659999999999993</v>
      </c>
      <c r="S26" s="7">
        <f t="shared" si="12"/>
        <v>6.4659999999999993</v>
      </c>
      <c r="T26" s="7">
        <f t="shared" si="13"/>
        <v>100</v>
      </c>
      <c r="U26" s="7">
        <f t="shared" si="3"/>
        <v>0</v>
      </c>
      <c r="V26" s="7">
        <f t="shared" si="4"/>
        <v>0</v>
      </c>
      <c r="W26" s="7">
        <f t="shared" si="5"/>
        <v>0</v>
      </c>
      <c r="X26" s="7">
        <f t="shared" si="6"/>
        <v>0</v>
      </c>
      <c r="Y26" s="7">
        <f t="shared" si="14"/>
        <v>6.4659999999999993</v>
      </c>
      <c r="Z26" s="7">
        <f t="shared" si="15"/>
        <v>100</v>
      </c>
      <c r="AA26" s="7">
        <f t="shared" si="7"/>
        <v>0</v>
      </c>
      <c r="AB26" s="7">
        <f t="shared" si="8"/>
        <v>0</v>
      </c>
      <c r="AC26" s="8"/>
    </row>
    <row r="27" spans="1:109" ht="33.75" customHeight="1">
      <c r="A27" s="260" t="s">
        <v>36</v>
      </c>
      <c r="B27" s="258" t="s">
        <v>37</v>
      </c>
      <c r="C27" s="259" t="s">
        <v>24</v>
      </c>
      <c r="D27" s="7">
        <f>SUM(D28:D29)</f>
        <v>4.7050000000000001</v>
      </c>
      <c r="E27" s="6">
        <f>E28+E29</f>
        <v>30.138000000000002</v>
      </c>
      <c r="F27" s="7">
        <f t="shared" si="1"/>
        <v>0</v>
      </c>
      <c r="G27" s="7">
        <f>SUM(G28:G29)</f>
        <v>4.7050000000000001</v>
      </c>
      <c r="H27" s="7">
        <f>SUM(H28:H29)</f>
        <v>4.7050000000000001</v>
      </c>
      <c r="I27" s="7">
        <f t="shared" ref="I27:I47" si="21">I28</f>
        <v>0</v>
      </c>
      <c r="J27" s="7">
        <f t="shared" ref="J27:K47" si="22">J28</f>
        <v>0</v>
      </c>
      <c r="K27" s="7">
        <f>SUM(K28:K29)</f>
        <v>4.7050000000000001</v>
      </c>
      <c r="L27" s="627">
        <f t="shared" ref="L27" si="23">SUM(L28:L29)</f>
        <v>0</v>
      </c>
      <c r="M27" s="643">
        <v>0</v>
      </c>
      <c r="N27" s="7">
        <f t="shared" ref="N27:N47" si="24">N28</f>
        <v>0</v>
      </c>
      <c r="O27" s="7">
        <f t="shared" ref="O27:O47" si="25">O28</f>
        <v>0</v>
      </c>
      <c r="P27" s="643">
        <f t="shared" si="10"/>
        <v>0</v>
      </c>
      <c r="Q27" s="7">
        <f t="shared" ref="Q27:Q47" si="26">Q28</f>
        <v>0</v>
      </c>
      <c r="R27" s="628">
        <f t="shared" si="11"/>
        <v>4.7050000000000001</v>
      </c>
      <c r="S27" s="7">
        <f t="shared" si="12"/>
        <v>4.7050000000000001</v>
      </c>
      <c r="T27" s="7">
        <f t="shared" si="13"/>
        <v>100</v>
      </c>
      <c r="U27" s="7">
        <f t="shared" si="3"/>
        <v>0</v>
      </c>
      <c r="V27" s="7">
        <f t="shared" si="4"/>
        <v>0</v>
      </c>
      <c r="W27" s="7">
        <f t="shared" si="5"/>
        <v>0</v>
      </c>
      <c r="X27" s="7">
        <f t="shared" si="6"/>
        <v>0</v>
      </c>
      <c r="Y27" s="7">
        <f t="shared" si="14"/>
        <v>4.7050000000000001</v>
      </c>
      <c r="Z27" s="7">
        <f t="shared" si="15"/>
        <v>100</v>
      </c>
      <c r="AA27" s="7">
        <f t="shared" si="7"/>
        <v>0</v>
      </c>
      <c r="AB27" s="7">
        <f t="shared" si="8"/>
        <v>0</v>
      </c>
      <c r="AC27" s="8"/>
    </row>
    <row r="28" spans="1:109" s="452" customFormat="1" ht="23.25" customHeight="1">
      <c r="A28" s="445" t="s">
        <v>38</v>
      </c>
      <c r="B28" s="446" t="s">
        <v>39</v>
      </c>
      <c r="C28" s="447" t="s">
        <v>40</v>
      </c>
      <c r="D28" s="448">
        <v>4.282</v>
      </c>
      <c r="E28" s="449">
        <v>27.384</v>
      </c>
      <c r="F28" s="448">
        <f t="shared" si="1"/>
        <v>0</v>
      </c>
      <c r="G28" s="448">
        <f>D28</f>
        <v>4.282</v>
      </c>
      <c r="H28" s="448">
        <f>D28</f>
        <v>4.282</v>
      </c>
      <c r="I28" s="448">
        <f t="shared" si="21"/>
        <v>0</v>
      </c>
      <c r="J28" s="448">
        <f t="shared" si="22"/>
        <v>0</v>
      </c>
      <c r="K28" s="448">
        <f>H28</f>
        <v>4.282</v>
      </c>
      <c r="L28" s="631">
        <f t="shared" ref="L28:L47" si="27">L29</f>
        <v>0</v>
      </c>
      <c r="M28" s="689">
        <v>0</v>
      </c>
      <c r="N28" s="448">
        <f t="shared" si="24"/>
        <v>0</v>
      </c>
      <c r="O28" s="448">
        <f t="shared" si="25"/>
        <v>0</v>
      </c>
      <c r="P28" s="689">
        <f t="shared" si="10"/>
        <v>0</v>
      </c>
      <c r="Q28" s="448">
        <f t="shared" si="26"/>
        <v>0</v>
      </c>
      <c r="R28" s="632">
        <f t="shared" si="11"/>
        <v>4.282</v>
      </c>
      <c r="S28" s="448">
        <f>Y28</f>
        <v>4.282</v>
      </c>
      <c r="T28" s="448">
        <f>Z28</f>
        <v>100</v>
      </c>
      <c r="U28" s="448">
        <f t="shared" si="3"/>
        <v>0</v>
      </c>
      <c r="V28" s="448">
        <f t="shared" si="4"/>
        <v>0</v>
      </c>
      <c r="W28" s="448">
        <f t="shared" si="5"/>
        <v>0</v>
      </c>
      <c r="X28" s="448">
        <f t="shared" si="6"/>
        <v>0</v>
      </c>
      <c r="Y28" s="448">
        <f t="shared" si="14"/>
        <v>4.282</v>
      </c>
      <c r="Z28" s="448">
        <f t="shared" si="15"/>
        <v>100</v>
      </c>
      <c r="AA28" s="448">
        <f t="shared" si="7"/>
        <v>0</v>
      </c>
      <c r="AB28" s="448">
        <f t="shared" si="8"/>
        <v>0</v>
      </c>
      <c r="AC28" s="45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s="452" customFormat="1" ht="33.75" customHeight="1">
      <c r="A29" s="445" t="s">
        <v>41</v>
      </c>
      <c r="B29" s="446" t="s">
        <v>42</v>
      </c>
      <c r="C29" s="447" t="s">
        <v>43</v>
      </c>
      <c r="D29" s="448">
        <v>0.42299999999999999</v>
      </c>
      <c r="E29" s="449">
        <v>2.754</v>
      </c>
      <c r="F29" s="448">
        <f t="shared" si="1"/>
        <v>0</v>
      </c>
      <c r="G29" s="448">
        <f>D29</f>
        <v>0.42299999999999999</v>
      </c>
      <c r="H29" s="448">
        <f>D29</f>
        <v>0.42299999999999999</v>
      </c>
      <c r="I29" s="448">
        <f t="shared" si="21"/>
        <v>0</v>
      </c>
      <c r="J29" s="448">
        <f t="shared" si="22"/>
        <v>0</v>
      </c>
      <c r="K29" s="448">
        <f>H29</f>
        <v>0.42299999999999999</v>
      </c>
      <c r="L29" s="631">
        <f t="shared" si="27"/>
        <v>0</v>
      </c>
      <c r="M29" s="689">
        <v>0</v>
      </c>
      <c r="N29" s="448">
        <f t="shared" si="24"/>
        <v>0</v>
      </c>
      <c r="O29" s="448">
        <f t="shared" si="25"/>
        <v>0</v>
      </c>
      <c r="P29" s="689">
        <f t="shared" si="10"/>
        <v>0</v>
      </c>
      <c r="Q29" s="448">
        <f t="shared" si="26"/>
        <v>0</v>
      </c>
      <c r="R29" s="632">
        <f t="shared" si="11"/>
        <v>0.42299999999999999</v>
      </c>
      <c r="S29" s="448">
        <f>R29</f>
        <v>0.42299999999999999</v>
      </c>
      <c r="T29" s="646">
        <f>Z29</f>
        <v>100</v>
      </c>
      <c r="U29" s="448">
        <f t="shared" si="3"/>
        <v>0</v>
      </c>
      <c r="V29" s="448">
        <f t="shared" si="4"/>
        <v>0</v>
      </c>
      <c r="W29" s="448">
        <f t="shared" si="5"/>
        <v>0</v>
      </c>
      <c r="X29" s="448">
        <f t="shared" si="6"/>
        <v>0</v>
      </c>
      <c r="Y29" s="448">
        <f>S29</f>
        <v>0.42299999999999999</v>
      </c>
      <c r="Z29" s="646">
        <f t="shared" si="15"/>
        <v>100</v>
      </c>
      <c r="AA29" s="448">
        <f t="shared" si="7"/>
        <v>0</v>
      </c>
      <c r="AB29" s="448">
        <f t="shared" si="8"/>
        <v>0</v>
      </c>
      <c r="AC29" s="45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ht="33.75" customHeight="1">
      <c r="A30" s="260" t="s">
        <v>44</v>
      </c>
      <c r="B30" s="258" t="s">
        <v>45</v>
      </c>
      <c r="C30" s="259" t="s">
        <v>24</v>
      </c>
      <c r="D30" s="7">
        <f>D31</f>
        <v>0.95599999999999996</v>
      </c>
      <c r="E30" s="6">
        <f>E31</f>
        <v>4.7110000000000003</v>
      </c>
      <c r="F30" s="7">
        <f t="shared" si="1"/>
        <v>0</v>
      </c>
      <c r="G30" s="7">
        <f>G31</f>
        <v>0.95599999999999996</v>
      </c>
      <c r="H30" s="7">
        <f>H31</f>
        <v>0.95599999999999996</v>
      </c>
      <c r="I30" s="7">
        <f t="shared" si="21"/>
        <v>0</v>
      </c>
      <c r="J30" s="7">
        <f t="shared" si="22"/>
        <v>0</v>
      </c>
      <c r="K30" s="7">
        <f>K31</f>
        <v>0.95599999999999996</v>
      </c>
      <c r="L30" s="627">
        <f t="shared" si="27"/>
        <v>0</v>
      </c>
      <c r="M30" s="643">
        <v>0</v>
      </c>
      <c r="N30" s="7">
        <f t="shared" si="24"/>
        <v>0</v>
      </c>
      <c r="O30" s="7">
        <f t="shared" si="25"/>
        <v>0</v>
      </c>
      <c r="P30" s="643">
        <f t="shared" si="10"/>
        <v>0</v>
      </c>
      <c r="Q30" s="7">
        <f t="shared" si="26"/>
        <v>0</v>
      </c>
      <c r="R30" s="628">
        <f t="shared" si="11"/>
        <v>0.95599999999999996</v>
      </c>
      <c r="S30" s="7">
        <f t="shared" si="12"/>
        <v>0.95599999999999996</v>
      </c>
      <c r="T30" s="7">
        <f t="shared" si="13"/>
        <v>100</v>
      </c>
      <c r="U30" s="7">
        <f t="shared" si="3"/>
        <v>0</v>
      </c>
      <c r="V30" s="7">
        <f t="shared" si="4"/>
        <v>0</v>
      </c>
      <c r="W30" s="7">
        <f t="shared" si="5"/>
        <v>0</v>
      </c>
      <c r="X30" s="7">
        <f t="shared" si="6"/>
        <v>0</v>
      </c>
      <c r="Y30" s="7">
        <f t="shared" si="14"/>
        <v>0.95599999999999996</v>
      </c>
      <c r="Z30" s="7">
        <f t="shared" si="15"/>
        <v>100</v>
      </c>
      <c r="AA30" s="7">
        <f t="shared" si="7"/>
        <v>0</v>
      </c>
      <c r="AB30" s="7">
        <f t="shared" si="8"/>
        <v>0</v>
      </c>
      <c r="AC30" s="8"/>
    </row>
    <row r="31" spans="1:109" s="551" customFormat="1" ht="23.25" customHeight="1">
      <c r="A31" s="453" t="s">
        <v>46</v>
      </c>
      <c r="B31" s="446" t="s">
        <v>47</v>
      </c>
      <c r="C31" s="447" t="s">
        <v>48</v>
      </c>
      <c r="D31" s="646">
        <v>0.95599999999999996</v>
      </c>
      <c r="E31" s="449">
        <v>4.7110000000000003</v>
      </c>
      <c r="F31" s="646">
        <f t="shared" si="1"/>
        <v>0</v>
      </c>
      <c r="G31" s="646">
        <f>D31</f>
        <v>0.95599999999999996</v>
      </c>
      <c r="H31" s="646">
        <f>D31</f>
        <v>0.95599999999999996</v>
      </c>
      <c r="I31" s="646">
        <f t="shared" si="21"/>
        <v>0</v>
      </c>
      <c r="J31" s="646">
        <f t="shared" si="22"/>
        <v>0</v>
      </c>
      <c r="K31" s="646">
        <f>H31</f>
        <v>0.95599999999999996</v>
      </c>
      <c r="L31" s="644">
        <f t="shared" si="27"/>
        <v>0</v>
      </c>
      <c r="M31" s="689">
        <v>0</v>
      </c>
      <c r="N31" s="646">
        <f t="shared" si="24"/>
        <v>0</v>
      </c>
      <c r="O31" s="646">
        <f t="shared" si="25"/>
        <v>0</v>
      </c>
      <c r="P31" s="689">
        <f t="shared" si="10"/>
        <v>0</v>
      </c>
      <c r="Q31" s="646">
        <f t="shared" si="26"/>
        <v>0</v>
      </c>
      <c r="R31" s="645">
        <f t="shared" si="11"/>
        <v>0.95599999999999996</v>
      </c>
      <c r="S31" s="646">
        <f t="shared" si="12"/>
        <v>0.95599999999999996</v>
      </c>
      <c r="T31" s="646">
        <f t="shared" si="13"/>
        <v>100</v>
      </c>
      <c r="U31" s="646">
        <f t="shared" si="3"/>
        <v>0</v>
      </c>
      <c r="V31" s="646">
        <f t="shared" si="4"/>
        <v>0</v>
      </c>
      <c r="W31" s="646">
        <f t="shared" si="5"/>
        <v>0</v>
      </c>
      <c r="X31" s="646">
        <f t="shared" si="6"/>
        <v>0</v>
      </c>
      <c r="Y31" s="646">
        <f t="shared" si="14"/>
        <v>0.95599999999999996</v>
      </c>
      <c r="Z31" s="646">
        <f t="shared" si="15"/>
        <v>100</v>
      </c>
      <c r="AA31" s="646">
        <f t="shared" si="7"/>
        <v>0</v>
      </c>
      <c r="AB31" s="646">
        <f t="shared" si="8"/>
        <v>0</v>
      </c>
      <c r="AC31" s="45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ht="30.75" customHeight="1">
      <c r="A32" s="264" t="s">
        <v>49</v>
      </c>
      <c r="B32" s="258" t="s">
        <v>50</v>
      </c>
      <c r="C32" s="259" t="s">
        <v>24</v>
      </c>
      <c r="D32" s="7">
        <f>D33</f>
        <v>0.80500000000000005</v>
      </c>
      <c r="E32" s="6">
        <f>E33</f>
        <v>6.681</v>
      </c>
      <c r="F32" s="7">
        <f t="shared" si="1"/>
        <v>0</v>
      </c>
      <c r="G32" s="7">
        <f>G33</f>
        <v>0.80500000000000005</v>
      </c>
      <c r="H32" s="7">
        <f>H33</f>
        <v>0.80500000000000005</v>
      </c>
      <c r="I32" s="7">
        <f t="shared" si="21"/>
        <v>0</v>
      </c>
      <c r="J32" s="7">
        <f t="shared" si="22"/>
        <v>0</v>
      </c>
      <c r="K32" s="7">
        <f>K33</f>
        <v>0.80500000000000005</v>
      </c>
      <c r="L32" s="627">
        <f t="shared" si="27"/>
        <v>0</v>
      </c>
      <c r="M32" s="643">
        <v>0</v>
      </c>
      <c r="N32" s="7">
        <f t="shared" si="24"/>
        <v>0</v>
      </c>
      <c r="O32" s="7">
        <f t="shared" si="25"/>
        <v>0</v>
      </c>
      <c r="P32" s="643">
        <f t="shared" si="10"/>
        <v>0</v>
      </c>
      <c r="Q32" s="7">
        <f t="shared" si="26"/>
        <v>0</v>
      </c>
      <c r="R32" s="628">
        <f t="shared" si="11"/>
        <v>0.80500000000000005</v>
      </c>
      <c r="S32" s="7">
        <f t="shared" si="12"/>
        <v>0.80500000000000005</v>
      </c>
      <c r="T32" s="7">
        <f t="shared" si="13"/>
        <v>100</v>
      </c>
      <c r="U32" s="7">
        <f t="shared" si="3"/>
        <v>0</v>
      </c>
      <c r="V32" s="7">
        <f t="shared" si="4"/>
        <v>0</v>
      </c>
      <c r="W32" s="7">
        <f t="shared" si="5"/>
        <v>0</v>
      </c>
      <c r="X32" s="7">
        <f t="shared" si="6"/>
        <v>0</v>
      </c>
      <c r="Y32" s="7">
        <f t="shared" si="14"/>
        <v>0.80500000000000005</v>
      </c>
      <c r="Z32" s="7">
        <f t="shared" si="15"/>
        <v>100</v>
      </c>
      <c r="AA32" s="7">
        <f t="shared" si="7"/>
        <v>0</v>
      </c>
      <c r="AB32" s="7">
        <f t="shared" si="8"/>
        <v>0</v>
      </c>
      <c r="AC32" s="8"/>
    </row>
    <row r="33" spans="1:109" s="452" customFormat="1" ht="23.25" customHeight="1">
      <c r="A33" s="453" t="s">
        <v>51</v>
      </c>
      <c r="B33" s="446" t="s">
        <v>52</v>
      </c>
      <c r="C33" s="447" t="s">
        <v>53</v>
      </c>
      <c r="D33" s="448">
        <v>0.80500000000000005</v>
      </c>
      <c r="E33" s="449">
        <v>6.681</v>
      </c>
      <c r="F33" s="448">
        <f t="shared" si="1"/>
        <v>0</v>
      </c>
      <c r="G33" s="448">
        <f>D33</f>
        <v>0.80500000000000005</v>
      </c>
      <c r="H33" s="448">
        <f>D33</f>
        <v>0.80500000000000005</v>
      </c>
      <c r="I33" s="448">
        <f t="shared" si="21"/>
        <v>0</v>
      </c>
      <c r="J33" s="448">
        <f t="shared" si="22"/>
        <v>0</v>
      </c>
      <c r="K33" s="448">
        <f>H33</f>
        <v>0.80500000000000005</v>
      </c>
      <c r="L33" s="631">
        <f t="shared" si="27"/>
        <v>0</v>
      </c>
      <c r="M33" s="689">
        <v>0</v>
      </c>
      <c r="N33" s="448">
        <f t="shared" si="24"/>
        <v>0</v>
      </c>
      <c r="O33" s="448">
        <f t="shared" si="25"/>
        <v>0</v>
      </c>
      <c r="P33" s="689">
        <f t="shared" si="10"/>
        <v>0</v>
      </c>
      <c r="Q33" s="448">
        <f t="shared" si="26"/>
        <v>0</v>
      </c>
      <c r="R33" s="632">
        <f t="shared" si="11"/>
        <v>0.80500000000000005</v>
      </c>
      <c r="S33" s="448">
        <f t="shared" si="12"/>
        <v>0.80500000000000005</v>
      </c>
      <c r="T33" s="448">
        <f t="shared" si="13"/>
        <v>100</v>
      </c>
      <c r="U33" s="448">
        <f t="shared" si="3"/>
        <v>0</v>
      </c>
      <c r="V33" s="448">
        <f t="shared" si="4"/>
        <v>0</v>
      </c>
      <c r="W33" s="448">
        <f t="shared" si="5"/>
        <v>0</v>
      </c>
      <c r="X33" s="448">
        <f t="shared" si="6"/>
        <v>0</v>
      </c>
      <c r="Y33" s="448">
        <f t="shared" si="14"/>
        <v>0.80500000000000005</v>
      </c>
      <c r="Z33" s="448">
        <f t="shared" si="15"/>
        <v>100</v>
      </c>
      <c r="AA33" s="448">
        <f t="shared" si="7"/>
        <v>0</v>
      </c>
      <c r="AB33" s="448">
        <f t="shared" si="8"/>
        <v>0</v>
      </c>
      <c r="AC33" s="45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ht="33" customHeight="1">
      <c r="A34" s="260" t="s">
        <v>54</v>
      </c>
      <c r="B34" s="258" t="s">
        <v>55</v>
      </c>
      <c r="C34" s="259" t="s">
        <v>24</v>
      </c>
      <c r="D34" s="7">
        <f t="shared" ref="D34:H35" si="28">D35</f>
        <v>0.65</v>
      </c>
      <c r="E34" s="7">
        <f t="shared" si="28"/>
        <v>0</v>
      </c>
      <c r="F34" s="7">
        <f t="shared" si="1"/>
        <v>0</v>
      </c>
      <c r="G34" s="7">
        <f t="shared" si="28"/>
        <v>0.65</v>
      </c>
      <c r="H34" s="7">
        <f t="shared" si="28"/>
        <v>0.65</v>
      </c>
      <c r="I34" s="7">
        <f t="shared" si="21"/>
        <v>0</v>
      </c>
      <c r="J34" s="7">
        <f t="shared" si="22"/>
        <v>0</v>
      </c>
      <c r="K34" s="7">
        <f t="shared" si="22"/>
        <v>0.65</v>
      </c>
      <c r="L34" s="627">
        <f t="shared" si="27"/>
        <v>0</v>
      </c>
      <c r="M34" s="643">
        <v>0</v>
      </c>
      <c r="N34" s="7">
        <f t="shared" si="24"/>
        <v>0</v>
      </c>
      <c r="O34" s="7">
        <f t="shared" si="25"/>
        <v>0</v>
      </c>
      <c r="P34" s="643">
        <f t="shared" si="10"/>
        <v>0</v>
      </c>
      <c r="Q34" s="7">
        <f t="shared" si="26"/>
        <v>0</v>
      </c>
      <c r="R34" s="628">
        <f t="shared" si="11"/>
        <v>0.65</v>
      </c>
      <c r="S34" s="7">
        <f t="shared" si="12"/>
        <v>0.65</v>
      </c>
      <c r="T34" s="7">
        <f t="shared" si="13"/>
        <v>100</v>
      </c>
      <c r="U34" s="7">
        <f t="shared" si="3"/>
        <v>0</v>
      </c>
      <c r="V34" s="7">
        <f t="shared" si="4"/>
        <v>0</v>
      </c>
      <c r="W34" s="7">
        <f t="shared" si="5"/>
        <v>0</v>
      </c>
      <c r="X34" s="7">
        <f t="shared" si="6"/>
        <v>0</v>
      </c>
      <c r="Y34" s="7">
        <f t="shared" si="14"/>
        <v>0.65</v>
      </c>
      <c r="Z34" s="7">
        <f t="shared" si="15"/>
        <v>100</v>
      </c>
      <c r="AA34" s="7">
        <f t="shared" si="7"/>
        <v>0</v>
      </c>
      <c r="AB34" s="7">
        <f t="shared" si="8"/>
        <v>0</v>
      </c>
      <c r="AC34" s="8"/>
    </row>
    <row r="35" spans="1:109" ht="30.75" customHeight="1">
      <c r="A35" s="260" t="s">
        <v>56</v>
      </c>
      <c r="B35" s="258" t="s">
        <v>57</v>
      </c>
      <c r="C35" s="259" t="s">
        <v>24</v>
      </c>
      <c r="D35" s="7">
        <f t="shared" si="28"/>
        <v>0.65</v>
      </c>
      <c r="E35" s="7">
        <f t="shared" si="28"/>
        <v>0</v>
      </c>
      <c r="F35" s="7">
        <f t="shared" si="1"/>
        <v>0</v>
      </c>
      <c r="G35" s="7">
        <f t="shared" si="28"/>
        <v>0.65</v>
      </c>
      <c r="H35" s="7">
        <f t="shared" si="28"/>
        <v>0.65</v>
      </c>
      <c r="I35" s="7">
        <f t="shared" si="21"/>
        <v>0</v>
      </c>
      <c r="J35" s="7">
        <f t="shared" si="22"/>
        <v>0</v>
      </c>
      <c r="K35" s="7">
        <f t="shared" si="22"/>
        <v>0.65</v>
      </c>
      <c r="L35" s="627">
        <f t="shared" si="27"/>
        <v>0</v>
      </c>
      <c r="M35" s="643">
        <v>0</v>
      </c>
      <c r="N35" s="7">
        <f t="shared" si="24"/>
        <v>0</v>
      </c>
      <c r="O35" s="7">
        <f t="shared" si="25"/>
        <v>0</v>
      </c>
      <c r="P35" s="643">
        <f t="shared" si="10"/>
        <v>0</v>
      </c>
      <c r="Q35" s="7">
        <f t="shared" si="26"/>
        <v>0</v>
      </c>
      <c r="R35" s="628">
        <f t="shared" si="11"/>
        <v>0.65</v>
      </c>
      <c r="S35" s="7">
        <f t="shared" si="12"/>
        <v>0.65</v>
      </c>
      <c r="T35" s="7">
        <f t="shared" si="13"/>
        <v>100</v>
      </c>
      <c r="U35" s="7">
        <f t="shared" si="3"/>
        <v>0</v>
      </c>
      <c r="V35" s="7">
        <f t="shared" si="4"/>
        <v>0</v>
      </c>
      <c r="W35" s="7">
        <f t="shared" si="5"/>
        <v>0</v>
      </c>
      <c r="X35" s="7">
        <f t="shared" si="6"/>
        <v>0</v>
      </c>
      <c r="Y35" s="7">
        <f t="shared" si="14"/>
        <v>0.65</v>
      </c>
      <c r="Z35" s="7">
        <f t="shared" si="15"/>
        <v>100</v>
      </c>
      <c r="AA35" s="7">
        <f t="shared" si="7"/>
        <v>0</v>
      </c>
      <c r="AB35" s="7">
        <f t="shared" si="8"/>
        <v>0</v>
      </c>
      <c r="AC35" s="8"/>
    </row>
    <row r="36" spans="1:109" s="452" customFormat="1" ht="35.25" customHeight="1">
      <c r="A36" s="453" t="s">
        <v>58</v>
      </c>
      <c r="B36" s="446" t="s">
        <v>59</v>
      </c>
      <c r="C36" s="447" t="s">
        <v>60</v>
      </c>
      <c r="D36" s="448">
        <v>0.65</v>
      </c>
      <c r="E36" s="448">
        <v>0</v>
      </c>
      <c r="F36" s="448">
        <f t="shared" si="1"/>
        <v>0</v>
      </c>
      <c r="G36" s="448">
        <f>D36</f>
        <v>0.65</v>
      </c>
      <c r="H36" s="448">
        <f>D36</f>
        <v>0.65</v>
      </c>
      <c r="I36" s="448">
        <f t="shared" si="21"/>
        <v>0</v>
      </c>
      <c r="J36" s="448">
        <f t="shared" si="22"/>
        <v>0</v>
      </c>
      <c r="K36" s="448">
        <f>H36</f>
        <v>0.65</v>
      </c>
      <c r="L36" s="631">
        <f t="shared" si="27"/>
        <v>0</v>
      </c>
      <c r="M36" s="689">
        <v>0</v>
      </c>
      <c r="N36" s="448">
        <f t="shared" si="24"/>
        <v>0</v>
      </c>
      <c r="O36" s="448">
        <f t="shared" si="25"/>
        <v>0</v>
      </c>
      <c r="P36" s="689">
        <f>M36</f>
        <v>0</v>
      </c>
      <c r="Q36" s="448">
        <f t="shared" si="26"/>
        <v>0</v>
      </c>
      <c r="R36" s="632">
        <f t="shared" si="11"/>
        <v>0.65</v>
      </c>
      <c r="S36" s="448">
        <f t="shared" si="12"/>
        <v>0.65</v>
      </c>
      <c r="T36" s="448">
        <f t="shared" si="13"/>
        <v>100</v>
      </c>
      <c r="U36" s="448">
        <f t="shared" si="3"/>
        <v>0</v>
      </c>
      <c r="V36" s="448">
        <f t="shared" si="4"/>
        <v>0</v>
      </c>
      <c r="W36" s="448">
        <f t="shared" si="5"/>
        <v>0</v>
      </c>
      <c r="X36" s="448">
        <f t="shared" si="6"/>
        <v>0</v>
      </c>
      <c r="Y36" s="448">
        <f t="shared" si="14"/>
        <v>0.65</v>
      </c>
      <c r="Z36" s="448">
        <f t="shared" si="15"/>
        <v>100</v>
      </c>
      <c r="AA36" s="448">
        <f t="shared" si="7"/>
        <v>0</v>
      </c>
      <c r="AB36" s="448">
        <f t="shared" si="8"/>
        <v>0</v>
      </c>
      <c r="AC36" s="45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38.25" customHeight="1">
      <c r="A37" s="260" t="s">
        <v>61</v>
      </c>
      <c r="B37" s="258" t="s">
        <v>62</v>
      </c>
      <c r="C37" s="259" t="s">
        <v>24</v>
      </c>
      <c r="D37" s="7">
        <f>SUM(D38:D48)</f>
        <v>17.790000000000003</v>
      </c>
      <c r="E37" s="688">
        <f>SUM(E38:E48)</f>
        <v>52.266000000000005</v>
      </c>
      <c r="F37" s="7">
        <f t="shared" si="1"/>
        <v>0</v>
      </c>
      <c r="G37" s="7">
        <f>SUM(G38:G48)</f>
        <v>17.790000000000003</v>
      </c>
      <c r="H37" s="7">
        <f>SUM(H38:H48)</f>
        <v>17.790000000000003</v>
      </c>
      <c r="I37" s="7">
        <f t="shared" si="21"/>
        <v>0</v>
      </c>
      <c r="J37" s="7">
        <f t="shared" si="22"/>
        <v>0</v>
      </c>
      <c r="K37" s="7">
        <f>SUM(K38:K48)</f>
        <v>17.790000000000003</v>
      </c>
      <c r="L37" s="627">
        <f t="shared" ref="L37:Q37" si="29">SUM(L38:L48)</f>
        <v>0</v>
      </c>
      <c r="M37" s="643">
        <v>0</v>
      </c>
      <c r="N37" s="7">
        <f t="shared" si="29"/>
        <v>0</v>
      </c>
      <c r="O37" s="7">
        <f t="shared" si="29"/>
        <v>0</v>
      </c>
      <c r="P37" s="643">
        <f t="shared" si="10"/>
        <v>0</v>
      </c>
      <c r="Q37" s="7">
        <f t="shared" si="29"/>
        <v>0</v>
      </c>
      <c r="R37" s="628">
        <f t="shared" si="11"/>
        <v>17.790000000000003</v>
      </c>
      <c r="S37" s="7">
        <f t="shared" si="12"/>
        <v>17.790000000000003</v>
      </c>
      <c r="T37" s="7">
        <f t="shared" si="13"/>
        <v>100</v>
      </c>
      <c r="U37" s="7">
        <f t="shared" si="3"/>
        <v>0</v>
      </c>
      <c r="V37" s="7">
        <f t="shared" si="4"/>
        <v>0</v>
      </c>
      <c r="W37" s="7">
        <f t="shared" si="5"/>
        <v>0</v>
      </c>
      <c r="X37" s="7">
        <f t="shared" si="6"/>
        <v>0</v>
      </c>
      <c r="Y37" s="7">
        <f t="shared" si="14"/>
        <v>17.790000000000003</v>
      </c>
      <c r="Z37" s="7">
        <f t="shared" si="15"/>
        <v>100</v>
      </c>
      <c r="AA37" s="7">
        <f t="shared" si="7"/>
        <v>0</v>
      </c>
      <c r="AB37" s="7">
        <f t="shared" si="8"/>
        <v>0</v>
      </c>
      <c r="AC37" s="8"/>
    </row>
    <row r="38" spans="1:109" s="452" customFormat="1" ht="48.75" customHeight="1">
      <c r="A38" s="453" t="s">
        <v>63</v>
      </c>
      <c r="B38" s="454" t="s">
        <v>64</v>
      </c>
      <c r="C38" s="447" t="s">
        <v>65</v>
      </c>
      <c r="D38" s="448">
        <v>0.6</v>
      </c>
      <c r="E38" s="646">
        <v>9.9320000000000004</v>
      </c>
      <c r="F38" s="448">
        <f t="shared" si="1"/>
        <v>0</v>
      </c>
      <c r="G38" s="448">
        <f>D38</f>
        <v>0.6</v>
      </c>
      <c r="H38" s="448">
        <f>D38</f>
        <v>0.6</v>
      </c>
      <c r="I38" s="448">
        <f t="shared" si="21"/>
        <v>0</v>
      </c>
      <c r="J38" s="448">
        <f t="shared" si="22"/>
        <v>0</v>
      </c>
      <c r="K38" s="448">
        <f>H38</f>
        <v>0.6</v>
      </c>
      <c r="L38" s="631">
        <f t="shared" si="27"/>
        <v>0</v>
      </c>
      <c r="M38" s="689">
        <v>0</v>
      </c>
      <c r="N38" s="448">
        <f t="shared" si="24"/>
        <v>0</v>
      </c>
      <c r="O38" s="448">
        <f t="shared" si="25"/>
        <v>0</v>
      </c>
      <c r="P38" s="689">
        <f t="shared" si="10"/>
        <v>0</v>
      </c>
      <c r="Q38" s="448">
        <f t="shared" si="26"/>
        <v>0</v>
      </c>
      <c r="R38" s="632">
        <f t="shared" si="11"/>
        <v>0.6</v>
      </c>
      <c r="S38" s="448">
        <f t="shared" si="12"/>
        <v>0.6</v>
      </c>
      <c r="T38" s="448">
        <f t="shared" si="13"/>
        <v>100</v>
      </c>
      <c r="U38" s="448">
        <f t="shared" si="3"/>
        <v>0</v>
      </c>
      <c r="V38" s="448">
        <f t="shared" si="4"/>
        <v>0</v>
      </c>
      <c r="W38" s="448">
        <f t="shared" si="5"/>
        <v>0</v>
      </c>
      <c r="X38" s="448">
        <f t="shared" si="6"/>
        <v>0</v>
      </c>
      <c r="Y38" s="448">
        <f t="shared" si="14"/>
        <v>0.6</v>
      </c>
      <c r="Z38" s="448">
        <f t="shared" si="15"/>
        <v>100</v>
      </c>
      <c r="AA38" s="448">
        <f t="shared" si="7"/>
        <v>0</v>
      </c>
      <c r="AB38" s="448">
        <f t="shared" si="8"/>
        <v>0</v>
      </c>
      <c r="AC38" s="45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s="452" customFormat="1" ht="33.75" customHeight="1">
      <c r="A39" s="453" t="s">
        <v>66</v>
      </c>
      <c r="B39" s="454" t="s">
        <v>67</v>
      </c>
      <c r="C39" s="447" t="s">
        <v>68</v>
      </c>
      <c r="D39" s="448">
        <v>0</v>
      </c>
      <c r="E39" s="449">
        <v>0</v>
      </c>
      <c r="F39" s="448">
        <f t="shared" si="1"/>
        <v>0</v>
      </c>
      <c r="G39" s="646">
        <f t="shared" ref="G39:G48" si="30">D39</f>
        <v>0</v>
      </c>
      <c r="H39" s="646">
        <f t="shared" ref="H39:H48" si="31">D39</f>
        <v>0</v>
      </c>
      <c r="I39" s="448">
        <f t="shared" si="21"/>
        <v>0</v>
      </c>
      <c r="J39" s="448">
        <f t="shared" si="22"/>
        <v>0</v>
      </c>
      <c r="K39" s="646">
        <f t="shared" ref="K39:K48" si="32">H39</f>
        <v>0</v>
      </c>
      <c r="L39" s="631">
        <f t="shared" si="27"/>
        <v>0</v>
      </c>
      <c r="M39" s="689">
        <v>0</v>
      </c>
      <c r="N39" s="448">
        <f t="shared" si="24"/>
        <v>0</v>
      </c>
      <c r="O39" s="448">
        <f t="shared" si="25"/>
        <v>0</v>
      </c>
      <c r="P39" s="689">
        <f t="shared" si="10"/>
        <v>0</v>
      </c>
      <c r="Q39" s="448">
        <f t="shared" si="26"/>
        <v>0</v>
      </c>
      <c r="R39" s="632">
        <f t="shared" si="11"/>
        <v>0</v>
      </c>
      <c r="S39" s="448">
        <f t="shared" si="12"/>
        <v>0</v>
      </c>
      <c r="T39" s="448" t="e">
        <f t="shared" si="13"/>
        <v>#DIV/0!</v>
      </c>
      <c r="U39" s="448">
        <f t="shared" si="3"/>
        <v>0</v>
      </c>
      <c r="V39" s="448">
        <f t="shared" si="4"/>
        <v>0</v>
      </c>
      <c r="W39" s="448">
        <f t="shared" si="5"/>
        <v>0</v>
      </c>
      <c r="X39" s="448">
        <f t="shared" si="6"/>
        <v>0</v>
      </c>
      <c r="Y39" s="448">
        <f t="shared" si="14"/>
        <v>0</v>
      </c>
      <c r="Z39" s="448" t="e">
        <f t="shared" si="15"/>
        <v>#DIV/0!</v>
      </c>
      <c r="AA39" s="448">
        <f t="shared" si="7"/>
        <v>0</v>
      </c>
      <c r="AB39" s="448">
        <f t="shared" si="8"/>
        <v>0</v>
      </c>
      <c r="AC39" s="45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s="452" customFormat="1" ht="33.75" customHeight="1">
      <c r="A40" s="453" t="s">
        <v>69</v>
      </c>
      <c r="B40" s="454" t="s">
        <v>70</v>
      </c>
      <c r="C40" s="447" t="s">
        <v>71</v>
      </c>
      <c r="D40" s="448">
        <v>0</v>
      </c>
      <c r="E40" s="449">
        <v>0</v>
      </c>
      <c r="F40" s="448">
        <f t="shared" si="1"/>
        <v>0</v>
      </c>
      <c r="G40" s="646">
        <f t="shared" si="30"/>
        <v>0</v>
      </c>
      <c r="H40" s="646">
        <f t="shared" si="31"/>
        <v>0</v>
      </c>
      <c r="I40" s="448">
        <f t="shared" si="21"/>
        <v>0</v>
      </c>
      <c r="J40" s="448">
        <f t="shared" si="22"/>
        <v>0</v>
      </c>
      <c r="K40" s="646">
        <f t="shared" si="32"/>
        <v>0</v>
      </c>
      <c r="L40" s="631">
        <f t="shared" si="27"/>
        <v>0</v>
      </c>
      <c r="M40" s="689">
        <v>0</v>
      </c>
      <c r="N40" s="448">
        <f t="shared" si="24"/>
        <v>0</v>
      </c>
      <c r="O40" s="448">
        <f t="shared" si="25"/>
        <v>0</v>
      </c>
      <c r="P40" s="689">
        <f t="shared" si="10"/>
        <v>0</v>
      </c>
      <c r="Q40" s="448">
        <f t="shared" si="26"/>
        <v>0</v>
      </c>
      <c r="R40" s="632">
        <f t="shared" si="11"/>
        <v>0</v>
      </c>
      <c r="S40" s="448">
        <f t="shared" si="12"/>
        <v>0</v>
      </c>
      <c r="T40" s="448" t="e">
        <f t="shared" si="13"/>
        <v>#DIV/0!</v>
      </c>
      <c r="U40" s="448">
        <f t="shared" si="3"/>
        <v>0</v>
      </c>
      <c r="V40" s="448">
        <f t="shared" si="4"/>
        <v>0</v>
      </c>
      <c r="W40" s="448">
        <f t="shared" si="5"/>
        <v>0</v>
      </c>
      <c r="X40" s="448">
        <f t="shared" si="6"/>
        <v>0</v>
      </c>
      <c r="Y40" s="448">
        <f t="shared" si="14"/>
        <v>0</v>
      </c>
      <c r="Z40" s="448" t="e">
        <f t="shared" si="15"/>
        <v>#DIV/0!</v>
      </c>
      <c r="AA40" s="448">
        <f t="shared" si="7"/>
        <v>0</v>
      </c>
      <c r="AB40" s="448">
        <f t="shared" si="8"/>
        <v>0</v>
      </c>
      <c r="AC40" s="45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s="452" customFormat="1" ht="33.75" customHeight="1">
      <c r="A41" s="453" t="s">
        <v>72</v>
      </c>
      <c r="B41" s="454" t="s">
        <v>73</v>
      </c>
      <c r="C41" s="447" t="s">
        <v>74</v>
      </c>
      <c r="D41" s="448">
        <v>0</v>
      </c>
      <c r="E41" s="448">
        <v>0</v>
      </c>
      <c r="F41" s="448">
        <f t="shared" si="1"/>
        <v>0</v>
      </c>
      <c r="G41" s="646">
        <f t="shared" si="30"/>
        <v>0</v>
      </c>
      <c r="H41" s="646">
        <f t="shared" si="31"/>
        <v>0</v>
      </c>
      <c r="I41" s="448">
        <f t="shared" si="21"/>
        <v>0</v>
      </c>
      <c r="J41" s="448">
        <f t="shared" si="22"/>
        <v>0</v>
      </c>
      <c r="K41" s="646">
        <f t="shared" si="32"/>
        <v>0</v>
      </c>
      <c r="L41" s="631">
        <f t="shared" si="27"/>
        <v>0</v>
      </c>
      <c r="M41" s="689">
        <v>0</v>
      </c>
      <c r="N41" s="448">
        <f t="shared" si="24"/>
        <v>0</v>
      </c>
      <c r="O41" s="448">
        <f t="shared" si="25"/>
        <v>0</v>
      </c>
      <c r="P41" s="689">
        <f t="shared" si="10"/>
        <v>0</v>
      </c>
      <c r="Q41" s="448">
        <f t="shared" si="26"/>
        <v>0</v>
      </c>
      <c r="R41" s="632">
        <f t="shared" si="11"/>
        <v>0</v>
      </c>
      <c r="S41" s="448">
        <f t="shared" si="12"/>
        <v>0</v>
      </c>
      <c r="T41" s="448" t="e">
        <f t="shared" si="13"/>
        <v>#DIV/0!</v>
      </c>
      <c r="U41" s="448">
        <f t="shared" si="3"/>
        <v>0</v>
      </c>
      <c r="V41" s="448">
        <f t="shared" si="4"/>
        <v>0</v>
      </c>
      <c r="W41" s="448">
        <f t="shared" si="5"/>
        <v>0</v>
      </c>
      <c r="X41" s="448">
        <f t="shared" si="6"/>
        <v>0</v>
      </c>
      <c r="Y41" s="448">
        <f t="shared" si="14"/>
        <v>0</v>
      </c>
      <c r="Z41" s="448" t="e">
        <f t="shared" si="15"/>
        <v>#DIV/0!</v>
      </c>
      <c r="AA41" s="448">
        <f t="shared" si="7"/>
        <v>0</v>
      </c>
      <c r="AB41" s="448">
        <f t="shared" si="8"/>
        <v>0</v>
      </c>
      <c r="AC41" s="45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s="452" customFormat="1" ht="39" customHeight="1">
      <c r="A42" s="453" t="s">
        <v>75</v>
      </c>
      <c r="B42" s="454" t="s">
        <v>76</v>
      </c>
      <c r="C42" s="447" t="s">
        <v>77</v>
      </c>
      <c r="D42" s="448">
        <v>0</v>
      </c>
      <c r="E42" s="449">
        <v>0</v>
      </c>
      <c r="F42" s="448">
        <f t="shared" si="1"/>
        <v>0</v>
      </c>
      <c r="G42" s="646">
        <f t="shared" si="30"/>
        <v>0</v>
      </c>
      <c r="H42" s="646">
        <f t="shared" si="31"/>
        <v>0</v>
      </c>
      <c r="I42" s="448">
        <f t="shared" si="21"/>
        <v>0</v>
      </c>
      <c r="J42" s="448">
        <f t="shared" si="22"/>
        <v>0</v>
      </c>
      <c r="K42" s="646">
        <f t="shared" si="32"/>
        <v>0</v>
      </c>
      <c r="L42" s="631">
        <f t="shared" si="27"/>
        <v>0</v>
      </c>
      <c r="M42" s="689">
        <v>0</v>
      </c>
      <c r="N42" s="448">
        <f t="shared" si="24"/>
        <v>0</v>
      </c>
      <c r="O42" s="448">
        <f t="shared" si="25"/>
        <v>0</v>
      </c>
      <c r="P42" s="689">
        <f t="shared" si="10"/>
        <v>0</v>
      </c>
      <c r="Q42" s="448">
        <f t="shared" si="26"/>
        <v>0</v>
      </c>
      <c r="R42" s="632">
        <f t="shared" si="11"/>
        <v>0</v>
      </c>
      <c r="S42" s="448">
        <f t="shared" si="12"/>
        <v>0</v>
      </c>
      <c r="T42" s="448" t="e">
        <f t="shared" si="13"/>
        <v>#DIV/0!</v>
      </c>
      <c r="U42" s="448">
        <f t="shared" si="3"/>
        <v>0</v>
      </c>
      <c r="V42" s="448">
        <f t="shared" si="4"/>
        <v>0</v>
      </c>
      <c r="W42" s="448">
        <f t="shared" si="5"/>
        <v>0</v>
      </c>
      <c r="X42" s="448">
        <f t="shared" si="6"/>
        <v>0</v>
      </c>
      <c r="Y42" s="448">
        <f t="shared" si="14"/>
        <v>0</v>
      </c>
      <c r="Z42" s="448" t="e">
        <f t="shared" si="15"/>
        <v>#DIV/0!</v>
      </c>
      <c r="AA42" s="448">
        <f t="shared" si="7"/>
        <v>0</v>
      </c>
      <c r="AB42" s="448">
        <f t="shared" si="8"/>
        <v>0</v>
      </c>
      <c r="AC42" s="45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s="452" customFormat="1" ht="23.25" customHeight="1">
      <c r="A43" s="453" t="s">
        <v>78</v>
      </c>
      <c r="B43" s="454" t="s">
        <v>79</v>
      </c>
      <c r="C43" s="447" t="s">
        <v>80</v>
      </c>
      <c r="D43" s="448">
        <v>0</v>
      </c>
      <c r="E43" s="448">
        <v>0</v>
      </c>
      <c r="F43" s="448">
        <f t="shared" si="1"/>
        <v>0</v>
      </c>
      <c r="G43" s="646">
        <f t="shared" si="30"/>
        <v>0</v>
      </c>
      <c r="H43" s="646">
        <f t="shared" si="31"/>
        <v>0</v>
      </c>
      <c r="I43" s="448">
        <f t="shared" si="21"/>
        <v>0</v>
      </c>
      <c r="J43" s="448">
        <f t="shared" si="22"/>
        <v>0</v>
      </c>
      <c r="K43" s="646">
        <f t="shared" si="32"/>
        <v>0</v>
      </c>
      <c r="L43" s="631">
        <f t="shared" si="27"/>
        <v>0</v>
      </c>
      <c r="M43" s="689">
        <v>0</v>
      </c>
      <c r="N43" s="448">
        <f t="shared" si="24"/>
        <v>0</v>
      </c>
      <c r="O43" s="448">
        <f t="shared" si="25"/>
        <v>0</v>
      </c>
      <c r="P43" s="689">
        <f t="shared" si="10"/>
        <v>0</v>
      </c>
      <c r="Q43" s="448">
        <f t="shared" si="26"/>
        <v>0</v>
      </c>
      <c r="R43" s="632">
        <f t="shared" si="11"/>
        <v>0</v>
      </c>
      <c r="S43" s="448">
        <f t="shared" si="12"/>
        <v>0</v>
      </c>
      <c r="T43" s="448" t="e">
        <f t="shared" si="13"/>
        <v>#DIV/0!</v>
      </c>
      <c r="U43" s="448">
        <f t="shared" si="3"/>
        <v>0</v>
      </c>
      <c r="V43" s="448">
        <f t="shared" si="4"/>
        <v>0</v>
      </c>
      <c r="W43" s="448">
        <f t="shared" si="5"/>
        <v>0</v>
      </c>
      <c r="X43" s="448">
        <f t="shared" si="6"/>
        <v>0</v>
      </c>
      <c r="Y43" s="448">
        <f t="shared" si="14"/>
        <v>0</v>
      </c>
      <c r="Z43" s="448" t="e">
        <f t="shared" si="15"/>
        <v>#DIV/0!</v>
      </c>
      <c r="AA43" s="448">
        <f t="shared" si="7"/>
        <v>0</v>
      </c>
      <c r="AB43" s="448">
        <f t="shared" si="8"/>
        <v>0</v>
      </c>
      <c r="AC43" s="45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s="551" customFormat="1" ht="30" customHeight="1">
      <c r="A44" s="453" t="s">
        <v>81</v>
      </c>
      <c r="B44" s="454" t="s">
        <v>82</v>
      </c>
      <c r="C44" s="447" t="s">
        <v>83</v>
      </c>
      <c r="D44" s="646">
        <v>16.91</v>
      </c>
      <c r="E44" s="449">
        <v>36.366</v>
      </c>
      <c r="F44" s="646">
        <f t="shared" si="1"/>
        <v>0</v>
      </c>
      <c r="G44" s="646">
        <f t="shared" si="30"/>
        <v>16.91</v>
      </c>
      <c r="H44" s="646">
        <f t="shared" si="31"/>
        <v>16.91</v>
      </c>
      <c r="I44" s="646">
        <f t="shared" si="21"/>
        <v>0</v>
      </c>
      <c r="J44" s="646">
        <f t="shared" si="22"/>
        <v>0</v>
      </c>
      <c r="K44" s="646">
        <f t="shared" si="32"/>
        <v>16.91</v>
      </c>
      <c r="L44" s="644">
        <f t="shared" si="27"/>
        <v>0</v>
      </c>
      <c r="M44" s="689">
        <v>0</v>
      </c>
      <c r="N44" s="646">
        <f t="shared" si="24"/>
        <v>0</v>
      </c>
      <c r="O44" s="646">
        <f t="shared" si="25"/>
        <v>0</v>
      </c>
      <c r="P44" s="689">
        <f t="shared" si="10"/>
        <v>0</v>
      </c>
      <c r="Q44" s="646">
        <f t="shared" si="26"/>
        <v>0</v>
      </c>
      <c r="R44" s="645">
        <f t="shared" si="11"/>
        <v>16.91</v>
      </c>
      <c r="S44" s="646">
        <f t="shared" si="12"/>
        <v>16.91</v>
      </c>
      <c r="T44" s="646">
        <f t="shared" si="13"/>
        <v>100</v>
      </c>
      <c r="U44" s="646">
        <f t="shared" si="3"/>
        <v>0</v>
      </c>
      <c r="V44" s="646">
        <f t="shared" si="4"/>
        <v>0</v>
      </c>
      <c r="W44" s="646">
        <f t="shared" si="5"/>
        <v>0</v>
      </c>
      <c r="X44" s="646">
        <f t="shared" si="6"/>
        <v>0</v>
      </c>
      <c r="Y44" s="646">
        <f t="shared" si="14"/>
        <v>16.91</v>
      </c>
      <c r="Z44" s="646">
        <f t="shared" si="15"/>
        <v>100</v>
      </c>
      <c r="AA44" s="646">
        <f t="shared" si="7"/>
        <v>0</v>
      </c>
      <c r="AB44" s="646">
        <f t="shared" si="8"/>
        <v>0</v>
      </c>
      <c r="AC44" s="45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s="452" customFormat="1" ht="38.25" customHeight="1">
      <c r="A45" s="453" t="s">
        <v>84</v>
      </c>
      <c r="B45" s="455" t="s">
        <v>85</v>
      </c>
      <c r="C45" s="447" t="s">
        <v>86</v>
      </c>
      <c r="D45" s="448">
        <v>0.28000000000000003</v>
      </c>
      <c r="E45" s="646">
        <v>5.968</v>
      </c>
      <c r="F45" s="448">
        <f t="shared" si="1"/>
        <v>0</v>
      </c>
      <c r="G45" s="646">
        <f t="shared" si="30"/>
        <v>0.28000000000000003</v>
      </c>
      <c r="H45" s="646">
        <f t="shared" si="31"/>
        <v>0.28000000000000003</v>
      </c>
      <c r="I45" s="448">
        <f t="shared" si="21"/>
        <v>0</v>
      </c>
      <c r="J45" s="448">
        <f t="shared" si="22"/>
        <v>0</v>
      </c>
      <c r="K45" s="646">
        <f t="shared" si="32"/>
        <v>0.28000000000000003</v>
      </c>
      <c r="L45" s="631">
        <f t="shared" si="27"/>
        <v>0</v>
      </c>
      <c r="M45" s="689">
        <v>0</v>
      </c>
      <c r="N45" s="448">
        <f t="shared" si="24"/>
        <v>0</v>
      </c>
      <c r="O45" s="448">
        <f t="shared" si="25"/>
        <v>0</v>
      </c>
      <c r="P45" s="689">
        <f t="shared" si="10"/>
        <v>0</v>
      </c>
      <c r="Q45" s="448">
        <f t="shared" si="26"/>
        <v>0</v>
      </c>
      <c r="R45" s="632">
        <f t="shared" si="11"/>
        <v>0.28000000000000003</v>
      </c>
      <c r="S45" s="448">
        <f t="shared" si="12"/>
        <v>0.28000000000000003</v>
      </c>
      <c r="T45" s="448">
        <f t="shared" si="13"/>
        <v>100</v>
      </c>
      <c r="U45" s="448">
        <f t="shared" si="3"/>
        <v>0</v>
      </c>
      <c r="V45" s="448">
        <f t="shared" si="4"/>
        <v>0</v>
      </c>
      <c r="W45" s="448">
        <f t="shared" si="5"/>
        <v>0</v>
      </c>
      <c r="X45" s="448">
        <f t="shared" si="6"/>
        <v>0</v>
      </c>
      <c r="Y45" s="448">
        <f t="shared" si="14"/>
        <v>0.28000000000000003</v>
      </c>
      <c r="Z45" s="448">
        <f t="shared" si="15"/>
        <v>100</v>
      </c>
      <c r="AA45" s="448">
        <f t="shared" si="7"/>
        <v>0</v>
      </c>
      <c r="AB45" s="448">
        <f t="shared" si="8"/>
        <v>0</v>
      </c>
      <c r="AC45" s="45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s="452" customFormat="1" ht="33" customHeight="1">
      <c r="A46" s="453" t="s">
        <v>87</v>
      </c>
      <c r="B46" s="455" t="s">
        <v>88</v>
      </c>
      <c r="C46" s="447" t="s">
        <v>89</v>
      </c>
      <c r="D46" s="448">
        <v>0</v>
      </c>
      <c r="E46" s="449">
        <v>0</v>
      </c>
      <c r="F46" s="448">
        <f t="shared" si="1"/>
        <v>0</v>
      </c>
      <c r="G46" s="646">
        <f t="shared" si="30"/>
        <v>0</v>
      </c>
      <c r="H46" s="646">
        <f t="shared" si="31"/>
        <v>0</v>
      </c>
      <c r="I46" s="448">
        <f t="shared" si="21"/>
        <v>0</v>
      </c>
      <c r="J46" s="448">
        <f t="shared" si="22"/>
        <v>0</v>
      </c>
      <c r="K46" s="646">
        <f t="shared" si="32"/>
        <v>0</v>
      </c>
      <c r="L46" s="631">
        <f t="shared" si="27"/>
        <v>0</v>
      </c>
      <c r="M46" s="689">
        <v>0</v>
      </c>
      <c r="N46" s="448">
        <f t="shared" si="24"/>
        <v>0</v>
      </c>
      <c r="O46" s="448">
        <f t="shared" si="25"/>
        <v>0</v>
      </c>
      <c r="P46" s="689">
        <f t="shared" si="10"/>
        <v>0</v>
      </c>
      <c r="Q46" s="448">
        <f t="shared" si="26"/>
        <v>0</v>
      </c>
      <c r="R46" s="632">
        <f t="shared" si="11"/>
        <v>0</v>
      </c>
      <c r="S46" s="448">
        <f t="shared" si="12"/>
        <v>0</v>
      </c>
      <c r="T46" s="448" t="e">
        <f t="shared" si="13"/>
        <v>#DIV/0!</v>
      </c>
      <c r="U46" s="448">
        <f t="shared" si="3"/>
        <v>0</v>
      </c>
      <c r="V46" s="448">
        <f t="shared" si="4"/>
        <v>0</v>
      </c>
      <c r="W46" s="448">
        <f t="shared" si="5"/>
        <v>0</v>
      </c>
      <c r="X46" s="448">
        <f t="shared" si="6"/>
        <v>0</v>
      </c>
      <c r="Y46" s="448">
        <f t="shared" si="14"/>
        <v>0</v>
      </c>
      <c r="Z46" s="448" t="e">
        <f t="shared" si="15"/>
        <v>#DIV/0!</v>
      </c>
      <c r="AA46" s="448">
        <f t="shared" si="7"/>
        <v>0</v>
      </c>
      <c r="AB46" s="448">
        <f t="shared" si="8"/>
        <v>0</v>
      </c>
      <c r="AC46" s="45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s="452" customFormat="1" ht="36" customHeight="1">
      <c r="A47" s="453" t="s">
        <v>90</v>
      </c>
      <c r="B47" s="454" t="s">
        <v>91</v>
      </c>
      <c r="C47" s="447" t="s">
        <v>92</v>
      </c>
      <c r="D47" s="448">
        <v>0</v>
      </c>
      <c r="E47" s="448">
        <v>0</v>
      </c>
      <c r="F47" s="448">
        <f t="shared" si="1"/>
        <v>0</v>
      </c>
      <c r="G47" s="646">
        <f t="shared" si="30"/>
        <v>0</v>
      </c>
      <c r="H47" s="646">
        <f t="shared" si="31"/>
        <v>0</v>
      </c>
      <c r="I47" s="448">
        <f t="shared" si="21"/>
        <v>0</v>
      </c>
      <c r="J47" s="448">
        <f t="shared" si="22"/>
        <v>0</v>
      </c>
      <c r="K47" s="646">
        <f t="shared" si="32"/>
        <v>0</v>
      </c>
      <c r="L47" s="631">
        <f t="shared" si="27"/>
        <v>0</v>
      </c>
      <c r="M47" s="689">
        <v>0</v>
      </c>
      <c r="N47" s="448">
        <f t="shared" si="24"/>
        <v>0</v>
      </c>
      <c r="O47" s="448">
        <f t="shared" si="25"/>
        <v>0</v>
      </c>
      <c r="P47" s="689">
        <f t="shared" si="10"/>
        <v>0</v>
      </c>
      <c r="Q47" s="448">
        <f t="shared" si="26"/>
        <v>0</v>
      </c>
      <c r="R47" s="632">
        <f t="shared" si="11"/>
        <v>0</v>
      </c>
      <c r="S47" s="448">
        <f t="shared" si="12"/>
        <v>0</v>
      </c>
      <c r="T47" s="448" t="e">
        <f t="shared" si="13"/>
        <v>#DIV/0!</v>
      </c>
      <c r="U47" s="448">
        <f t="shared" si="3"/>
        <v>0</v>
      </c>
      <c r="V47" s="448">
        <f t="shared" si="4"/>
        <v>0</v>
      </c>
      <c r="W47" s="448">
        <f t="shared" si="5"/>
        <v>0</v>
      </c>
      <c r="X47" s="448">
        <f t="shared" si="6"/>
        <v>0</v>
      </c>
      <c r="Y47" s="448">
        <f t="shared" si="14"/>
        <v>0</v>
      </c>
      <c r="Z47" s="448" t="e">
        <f t="shared" si="15"/>
        <v>#DIV/0!</v>
      </c>
      <c r="AA47" s="448">
        <f t="shared" si="7"/>
        <v>0</v>
      </c>
      <c r="AB47" s="448">
        <f t="shared" si="8"/>
        <v>0</v>
      </c>
      <c r="AC47" s="45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s="452" customFormat="1" ht="35.25" customHeight="1">
      <c r="A48" s="453" t="s">
        <v>93</v>
      </c>
      <c r="B48" s="454" t="s">
        <v>94</v>
      </c>
      <c r="C48" s="447" t="s">
        <v>95</v>
      </c>
      <c r="D48" s="448">
        <v>0</v>
      </c>
      <c r="E48" s="448">
        <v>0</v>
      </c>
      <c r="F48" s="448">
        <f>F49</f>
        <v>0</v>
      </c>
      <c r="G48" s="646">
        <f t="shared" si="30"/>
        <v>0</v>
      </c>
      <c r="H48" s="646">
        <f t="shared" si="31"/>
        <v>0</v>
      </c>
      <c r="I48" s="448">
        <f>I49</f>
        <v>0</v>
      </c>
      <c r="J48" s="448">
        <f>J49</f>
        <v>0</v>
      </c>
      <c r="K48" s="646">
        <f t="shared" si="32"/>
        <v>0</v>
      </c>
      <c r="L48" s="631">
        <f>L49</f>
        <v>0</v>
      </c>
      <c r="M48" s="689">
        <v>0</v>
      </c>
      <c r="N48" s="448">
        <f>N49</f>
        <v>0</v>
      </c>
      <c r="O48" s="448">
        <f>O49</f>
        <v>0</v>
      </c>
      <c r="P48" s="689">
        <f t="shared" si="10"/>
        <v>0</v>
      </c>
      <c r="Q48" s="448">
        <f>Q49</f>
        <v>0</v>
      </c>
      <c r="R48" s="632">
        <f t="shared" si="11"/>
        <v>0</v>
      </c>
      <c r="S48" s="448">
        <f t="shared" si="12"/>
        <v>0</v>
      </c>
      <c r="T48" s="448" t="e">
        <f t="shared" si="13"/>
        <v>#DIV/0!</v>
      </c>
      <c r="U48" s="448">
        <f>U49</f>
        <v>0</v>
      </c>
      <c r="V48" s="448">
        <f>V49</f>
        <v>0</v>
      </c>
      <c r="W48" s="448">
        <f>W49</f>
        <v>0</v>
      </c>
      <c r="X48" s="448">
        <f>X49</f>
        <v>0</v>
      </c>
      <c r="Y48" s="448">
        <f t="shared" si="14"/>
        <v>0</v>
      </c>
      <c r="Z48" s="448" t="e">
        <f t="shared" si="15"/>
        <v>#DIV/0!</v>
      </c>
      <c r="AA48" s="448">
        <f>AA49</f>
        <v>0</v>
      </c>
      <c r="AB48" s="448">
        <f>AB49</f>
        <v>0</v>
      </c>
      <c r="AC48" s="45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23.25" customHeight="1">
      <c r="A49" s="260" t="s">
        <v>96</v>
      </c>
      <c r="B49" s="258" t="s">
        <v>97</v>
      </c>
      <c r="C49" s="259" t="s">
        <v>24</v>
      </c>
      <c r="D49" s="7">
        <f>SUM(D50:D59)</f>
        <v>4.26</v>
      </c>
      <c r="E49" s="7">
        <f>SUM(E50:E59)</f>
        <v>17.440999999999999</v>
      </c>
      <c r="F49" s="7">
        <f t="shared" si="1"/>
        <v>0</v>
      </c>
      <c r="G49" s="7">
        <f>SUM(G50:G59)</f>
        <v>4.26</v>
      </c>
      <c r="H49" s="7">
        <f>SUM(H50:H59)</f>
        <v>4.26</v>
      </c>
      <c r="I49" s="7">
        <f t="shared" ref="I49:I58" si="33">I50</f>
        <v>0</v>
      </c>
      <c r="J49" s="7">
        <f t="shared" ref="J49:J57" si="34">J50</f>
        <v>0</v>
      </c>
      <c r="K49" s="7">
        <f>SUM(K50:K59)</f>
        <v>4.26</v>
      </c>
      <c r="L49" s="627">
        <f t="shared" ref="L49:Q49" si="35">SUM(L50:L59)</f>
        <v>0</v>
      </c>
      <c r="M49" s="643">
        <v>0</v>
      </c>
      <c r="N49" s="7">
        <f t="shared" si="35"/>
        <v>0</v>
      </c>
      <c r="O49" s="7">
        <f t="shared" si="35"/>
        <v>0</v>
      </c>
      <c r="P49" s="643">
        <f t="shared" si="10"/>
        <v>0</v>
      </c>
      <c r="Q49" s="7">
        <f t="shared" si="35"/>
        <v>0</v>
      </c>
      <c r="R49" s="628">
        <f t="shared" si="11"/>
        <v>4.26</v>
      </c>
      <c r="S49" s="7">
        <f t="shared" si="12"/>
        <v>4.26</v>
      </c>
      <c r="T49" s="7">
        <f t="shared" si="13"/>
        <v>100</v>
      </c>
      <c r="U49" s="7">
        <f t="shared" ref="U49:U58" si="36">U50</f>
        <v>0</v>
      </c>
      <c r="V49" s="7">
        <f t="shared" ref="V49:V58" si="37">V50</f>
        <v>0</v>
      </c>
      <c r="W49" s="7">
        <f t="shared" ref="W49:W58" si="38">W50</f>
        <v>0</v>
      </c>
      <c r="X49" s="7">
        <f t="shared" ref="X49:X58" si="39">X50</f>
        <v>0</v>
      </c>
      <c r="Y49" s="7">
        <f t="shared" si="14"/>
        <v>4.26</v>
      </c>
      <c r="Z49" s="7">
        <f t="shared" si="15"/>
        <v>100</v>
      </c>
      <c r="AA49" s="7">
        <f t="shared" ref="AA49:AA58" si="40">AA50</f>
        <v>0</v>
      </c>
      <c r="AB49" s="7">
        <f t="shared" ref="AB49:AB58" si="41">AB50</f>
        <v>0</v>
      </c>
      <c r="AC49" s="8"/>
    </row>
    <row r="50" spans="1:109" s="452" customFormat="1" ht="41.25" customHeight="1">
      <c r="A50" s="456" t="s">
        <v>98</v>
      </c>
      <c r="B50" s="457" t="s">
        <v>99</v>
      </c>
      <c r="C50" s="458" t="s">
        <v>100</v>
      </c>
      <c r="D50" s="448">
        <v>0</v>
      </c>
      <c r="E50" s="448">
        <v>0</v>
      </c>
      <c r="F50" s="448">
        <f t="shared" si="1"/>
        <v>0</v>
      </c>
      <c r="G50" s="448">
        <f>D50</f>
        <v>0</v>
      </c>
      <c r="H50" s="448">
        <f>D50</f>
        <v>0</v>
      </c>
      <c r="I50" s="448">
        <f t="shared" si="33"/>
        <v>0</v>
      </c>
      <c r="J50" s="448">
        <f t="shared" si="34"/>
        <v>0</v>
      </c>
      <c r="K50" s="448">
        <f>H50</f>
        <v>0</v>
      </c>
      <c r="L50" s="631">
        <f t="shared" ref="L50:L58" si="42">L51</f>
        <v>0</v>
      </c>
      <c r="M50" s="689">
        <v>0</v>
      </c>
      <c r="N50" s="448">
        <f t="shared" ref="N50:N58" si="43">N51</f>
        <v>0</v>
      </c>
      <c r="O50" s="448">
        <f t="shared" ref="O50:O58" si="44">O51</f>
        <v>0</v>
      </c>
      <c r="P50" s="689">
        <f t="shared" si="10"/>
        <v>0</v>
      </c>
      <c r="Q50" s="448">
        <f t="shared" ref="Q50:Q58" si="45">Q51</f>
        <v>0</v>
      </c>
      <c r="R50" s="632">
        <f t="shared" si="11"/>
        <v>0</v>
      </c>
      <c r="S50" s="448">
        <f t="shared" si="12"/>
        <v>0</v>
      </c>
      <c r="T50" s="448" t="e">
        <f t="shared" si="13"/>
        <v>#DIV/0!</v>
      </c>
      <c r="U50" s="448">
        <f t="shared" si="36"/>
        <v>0</v>
      </c>
      <c r="V50" s="448">
        <f t="shared" si="37"/>
        <v>0</v>
      </c>
      <c r="W50" s="448">
        <f t="shared" si="38"/>
        <v>0</v>
      </c>
      <c r="X50" s="448">
        <f t="shared" si="39"/>
        <v>0</v>
      </c>
      <c r="Y50" s="448">
        <f t="shared" si="14"/>
        <v>0</v>
      </c>
      <c r="Z50" s="448" t="e">
        <f t="shared" si="15"/>
        <v>#DIV/0!</v>
      </c>
      <c r="AA50" s="448">
        <f t="shared" si="40"/>
        <v>0</v>
      </c>
      <c r="AB50" s="448">
        <f t="shared" si="41"/>
        <v>0</v>
      </c>
      <c r="AC50" s="45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s="551" customFormat="1" ht="33" customHeight="1">
      <c r="A51" s="453" t="s">
        <v>101</v>
      </c>
      <c r="B51" s="459" t="s">
        <v>102</v>
      </c>
      <c r="C51" s="447" t="s">
        <v>103</v>
      </c>
      <c r="D51" s="646">
        <v>0</v>
      </c>
      <c r="E51" s="646">
        <v>0</v>
      </c>
      <c r="F51" s="646">
        <f t="shared" si="1"/>
        <v>0</v>
      </c>
      <c r="G51" s="646">
        <f t="shared" ref="G51:G58" si="46">D51</f>
        <v>0</v>
      </c>
      <c r="H51" s="646">
        <f t="shared" ref="H51:H58" si="47">D51</f>
        <v>0</v>
      </c>
      <c r="I51" s="646">
        <f t="shared" si="33"/>
        <v>0</v>
      </c>
      <c r="J51" s="646">
        <f t="shared" si="34"/>
        <v>0</v>
      </c>
      <c r="K51" s="646">
        <f t="shared" ref="K51:K58" si="48">H51</f>
        <v>0</v>
      </c>
      <c r="L51" s="644">
        <f t="shared" si="42"/>
        <v>0</v>
      </c>
      <c r="M51" s="689">
        <v>0</v>
      </c>
      <c r="N51" s="646">
        <f t="shared" si="43"/>
        <v>0</v>
      </c>
      <c r="O51" s="646">
        <f t="shared" si="44"/>
        <v>0</v>
      </c>
      <c r="P51" s="689">
        <f t="shared" si="10"/>
        <v>0</v>
      </c>
      <c r="Q51" s="646">
        <f t="shared" si="45"/>
        <v>0</v>
      </c>
      <c r="R51" s="645">
        <f t="shared" si="11"/>
        <v>0</v>
      </c>
      <c r="S51" s="646">
        <f t="shared" si="12"/>
        <v>0</v>
      </c>
      <c r="T51" s="646" t="e">
        <f t="shared" si="13"/>
        <v>#DIV/0!</v>
      </c>
      <c r="U51" s="646">
        <f t="shared" si="36"/>
        <v>0</v>
      </c>
      <c r="V51" s="646">
        <f t="shared" si="37"/>
        <v>0</v>
      </c>
      <c r="W51" s="646">
        <f t="shared" si="38"/>
        <v>0</v>
      </c>
      <c r="X51" s="646">
        <f t="shared" si="39"/>
        <v>0</v>
      </c>
      <c r="Y51" s="646">
        <f t="shared" si="14"/>
        <v>0</v>
      </c>
      <c r="Z51" s="646" t="e">
        <f t="shared" si="15"/>
        <v>#DIV/0!</v>
      </c>
      <c r="AA51" s="646">
        <f t="shared" si="40"/>
        <v>0</v>
      </c>
      <c r="AB51" s="646">
        <f t="shared" si="41"/>
        <v>0</v>
      </c>
      <c r="AC51" s="4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s="452" customFormat="1" ht="33.75" customHeight="1">
      <c r="A52" s="453" t="s">
        <v>104</v>
      </c>
      <c r="B52" s="459" t="s">
        <v>105</v>
      </c>
      <c r="C52" s="447" t="s">
        <v>106</v>
      </c>
      <c r="D52" s="448">
        <v>0</v>
      </c>
      <c r="E52" s="448">
        <v>0</v>
      </c>
      <c r="F52" s="448">
        <f t="shared" si="1"/>
        <v>0</v>
      </c>
      <c r="G52" s="646">
        <f t="shared" si="46"/>
        <v>0</v>
      </c>
      <c r="H52" s="646">
        <f t="shared" si="47"/>
        <v>0</v>
      </c>
      <c r="I52" s="448">
        <f t="shared" si="33"/>
        <v>0</v>
      </c>
      <c r="J52" s="448">
        <f t="shared" si="34"/>
        <v>0</v>
      </c>
      <c r="K52" s="646">
        <f t="shared" si="48"/>
        <v>0</v>
      </c>
      <c r="L52" s="448">
        <f t="shared" si="42"/>
        <v>0</v>
      </c>
      <c r="M52" s="689">
        <v>0</v>
      </c>
      <c r="N52" s="465">
        <f t="shared" si="43"/>
        <v>0</v>
      </c>
      <c r="O52" s="465">
        <f t="shared" si="44"/>
        <v>0</v>
      </c>
      <c r="P52" s="689">
        <f>M52</f>
        <v>0</v>
      </c>
      <c r="Q52" s="465">
        <f t="shared" si="45"/>
        <v>0</v>
      </c>
      <c r="R52" s="448">
        <f t="shared" si="11"/>
        <v>0</v>
      </c>
      <c r="S52" s="448">
        <f t="shared" si="12"/>
        <v>0</v>
      </c>
      <c r="T52" s="448" t="e">
        <f t="shared" si="13"/>
        <v>#DIV/0!</v>
      </c>
      <c r="U52" s="448">
        <f t="shared" si="36"/>
        <v>0</v>
      </c>
      <c r="V52" s="448">
        <f t="shared" si="37"/>
        <v>0</v>
      </c>
      <c r="W52" s="448">
        <f t="shared" si="38"/>
        <v>0</v>
      </c>
      <c r="X52" s="448">
        <f t="shared" si="39"/>
        <v>0</v>
      </c>
      <c r="Y52" s="448">
        <f t="shared" si="14"/>
        <v>0</v>
      </c>
      <c r="Z52" s="448" t="e">
        <f t="shared" si="15"/>
        <v>#DIV/0!</v>
      </c>
      <c r="AA52" s="448">
        <f t="shared" si="40"/>
        <v>0</v>
      </c>
      <c r="AB52" s="448">
        <f t="shared" si="41"/>
        <v>0</v>
      </c>
      <c r="AC52" s="45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s="452" customFormat="1" ht="30.75" customHeight="1">
      <c r="A53" s="453" t="s">
        <v>107</v>
      </c>
      <c r="B53" s="459" t="s">
        <v>108</v>
      </c>
      <c r="C53" s="447" t="s">
        <v>109</v>
      </c>
      <c r="D53" s="448">
        <v>2.5099999999999998</v>
      </c>
      <c r="E53" s="646">
        <v>10.06</v>
      </c>
      <c r="F53" s="448">
        <f t="shared" si="1"/>
        <v>0</v>
      </c>
      <c r="G53" s="646">
        <f t="shared" si="46"/>
        <v>2.5099999999999998</v>
      </c>
      <c r="H53" s="646">
        <f t="shared" si="47"/>
        <v>2.5099999999999998</v>
      </c>
      <c r="I53" s="448">
        <f t="shared" si="33"/>
        <v>0</v>
      </c>
      <c r="J53" s="448">
        <f t="shared" si="34"/>
        <v>0</v>
      </c>
      <c r="K53" s="646">
        <f t="shared" si="48"/>
        <v>2.5099999999999998</v>
      </c>
      <c r="L53" s="448">
        <f t="shared" si="42"/>
        <v>0</v>
      </c>
      <c r="M53" s="689">
        <v>0</v>
      </c>
      <c r="N53" s="448">
        <f t="shared" si="43"/>
        <v>0</v>
      </c>
      <c r="O53" s="448">
        <f t="shared" si="44"/>
        <v>0</v>
      </c>
      <c r="P53" s="689">
        <f t="shared" si="10"/>
        <v>0</v>
      </c>
      <c r="Q53" s="448">
        <f t="shared" si="45"/>
        <v>0</v>
      </c>
      <c r="R53" s="448">
        <f t="shared" si="11"/>
        <v>2.5099999999999998</v>
      </c>
      <c r="S53" s="448">
        <f t="shared" si="12"/>
        <v>2.5099999999999998</v>
      </c>
      <c r="T53" s="448">
        <f t="shared" si="13"/>
        <v>100</v>
      </c>
      <c r="U53" s="448">
        <f t="shared" si="36"/>
        <v>0</v>
      </c>
      <c r="V53" s="448">
        <f t="shared" si="37"/>
        <v>0</v>
      </c>
      <c r="W53" s="448">
        <f t="shared" si="38"/>
        <v>0</v>
      </c>
      <c r="X53" s="448">
        <f t="shared" si="39"/>
        <v>0</v>
      </c>
      <c r="Y53" s="448">
        <f t="shared" si="14"/>
        <v>2.5099999999999998</v>
      </c>
      <c r="Z53" s="448">
        <f t="shared" si="15"/>
        <v>100</v>
      </c>
      <c r="AA53" s="448">
        <f t="shared" si="40"/>
        <v>0</v>
      </c>
      <c r="AB53" s="448">
        <f t="shared" si="41"/>
        <v>0</v>
      </c>
      <c r="AC53" s="45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s="452" customFormat="1" ht="23.25" customHeight="1">
      <c r="A54" s="453" t="s">
        <v>110</v>
      </c>
      <c r="B54" s="459" t="s">
        <v>111</v>
      </c>
      <c r="C54" s="447" t="s">
        <v>112</v>
      </c>
      <c r="D54" s="448">
        <v>0.75</v>
      </c>
      <c r="E54" s="646">
        <v>3.84</v>
      </c>
      <c r="F54" s="448">
        <f t="shared" si="1"/>
        <v>0</v>
      </c>
      <c r="G54" s="646">
        <f t="shared" si="46"/>
        <v>0.75</v>
      </c>
      <c r="H54" s="646">
        <f t="shared" si="47"/>
        <v>0.75</v>
      </c>
      <c r="I54" s="448">
        <f t="shared" si="33"/>
        <v>0</v>
      </c>
      <c r="J54" s="448">
        <f t="shared" si="34"/>
        <v>0</v>
      </c>
      <c r="K54" s="646">
        <f t="shared" si="48"/>
        <v>0.75</v>
      </c>
      <c r="L54" s="448">
        <f t="shared" si="42"/>
        <v>0</v>
      </c>
      <c r="M54" s="689">
        <v>0</v>
      </c>
      <c r="N54" s="448">
        <f t="shared" si="43"/>
        <v>0</v>
      </c>
      <c r="O54" s="448">
        <f t="shared" si="44"/>
        <v>0</v>
      </c>
      <c r="P54" s="689">
        <f t="shared" si="10"/>
        <v>0</v>
      </c>
      <c r="Q54" s="448">
        <f t="shared" si="45"/>
        <v>0</v>
      </c>
      <c r="R54" s="448">
        <f t="shared" si="11"/>
        <v>0.75</v>
      </c>
      <c r="S54" s="448">
        <f t="shared" si="12"/>
        <v>0.75</v>
      </c>
      <c r="T54" s="448">
        <f t="shared" si="13"/>
        <v>100</v>
      </c>
      <c r="U54" s="448">
        <f t="shared" si="36"/>
        <v>0</v>
      </c>
      <c r="V54" s="448">
        <f t="shared" si="37"/>
        <v>0</v>
      </c>
      <c r="W54" s="448">
        <f t="shared" si="38"/>
        <v>0</v>
      </c>
      <c r="X54" s="448">
        <f t="shared" si="39"/>
        <v>0</v>
      </c>
      <c r="Y54" s="448">
        <f t="shared" si="14"/>
        <v>0.75</v>
      </c>
      <c r="Z54" s="448">
        <f t="shared" si="15"/>
        <v>100</v>
      </c>
      <c r="AA54" s="448">
        <f t="shared" si="40"/>
        <v>0</v>
      </c>
      <c r="AB54" s="448">
        <f t="shared" si="41"/>
        <v>0</v>
      </c>
      <c r="AC54" s="45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s="452" customFormat="1" ht="23.25" customHeight="1">
      <c r="A55" s="453" t="s">
        <v>113</v>
      </c>
      <c r="B55" s="459" t="s">
        <v>114</v>
      </c>
      <c r="C55" s="447" t="s">
        <v>115</v>
      </c>
      <c r="D55" s="448">
        <v>0</v>
      </c>
      <c r="E55" s="448">
        <v>0</v>
      </c>
      <c r="F55" s="448">
        <f t="shared" si="1"/>
        <v>0</v>
      </c>
      <c r="G55" s="646">
        <f t="shared" si="46"/>
        <v>0</v>
      </c>
      <c r="H55" s="646">
        <f t="shared" si="47"/>
        <v>0</v>
      </c>
      <c r="I55" s="448">
        <f t="shared" si="33"/>
        <v>0</v>
      </c>
      <c r="J55" s="448">
        <f t="shared" si="34"/>
        <v>0</v>
      </c>
      <c r="K55" s="646">
        <f t="shared" si="48"/>
        <v>0</v>
      </c>
      <c r="L55" s="448">
        <f t="shared" si="42"/>
        <v>0</v>
      </c>
      <c r="M55" s="689">
        <v>0</v>
      </c>
      <c r="N55" s="448">
        <f t="shared" si="43"/>
        <v>0</v>
      </c>
      <c r="O55" s="448">
        <f t="shared" si="44"/>
        <v>0</v>
      </c>
      <c r="P55" s="689">
        <f t="shared" si="10"/>
        <v>0</v>
      </c>
      <c r="Q55" s="448">
        <f t="shared" si="45"/>
        <v>0</v>
      </c>
      <c r="R55" s="448">
        <f t="shared" si="11"/>
        <v>0</v>
      </c>
      <c r="S55" s="448">
        <f t="shared" si="12"/>
        <v>0</v>
      </c>
      <c r="T55" s="448" t="e">
        <f t="shared" si="13"/>
        <v>#DIV/0!</v>
      </c>
      <c r="U55" s="448">
        <f t="shared" si="36"/>
        <v>0</v>
      </c>
      <c r="V55" s="448">
        <f t="shared" si="37"/>
        <v>0</v>
      </c>
      <c r="W55" s="448">
        <f t="shared" si="38"/>
        <v>0</v>
      </c>
      <c r="X55" s="448">
        <f t="shared" si="39"/>
        <v>0</v>
      </c>
      <c r="Y55" s="448">
        <f t="shared" si="14"/>
        <v>0</v>
      </c>
      <c r="Z55" s="448" t="e">
        <f t="shared" si="15"/>
        <v>#DIV/0!</v>
      </c>
      <c r="AA55" s="448">
        <f t="shared" si="40"/>
        <v>0</v>
      </c>
      <c r="AB55" s="448">
        <f t="shared" si="41"/>
        <v>0</v>
      </c>
      <c r="AC55" s="45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s="551" customFormat="1" ht="48.75" customHeight="1">
      <c r="A56" s="453" t="s">
        <v>116</v>
      </c>
      <c r="B56" s="459" t="s">
        <v>117</v>
      </c>
      <c r="C56" s="447" t="s">
        <v>118</v>
      </c>
      <c r="D56" s="646">
        <v>0.57199999999999995</v>
      </c>
      <c r="E56" s="646">
        <f>2.38*1.2</f>
        <v>2.8559999999999999</v>
      </c>
      <c r="F56" s="646">
        <f t="shared" si="1"/>
        <v>0</v>
      </c>
      <c r="G56" s="646">
        <f t="shared" si="46"/>
        <v>0.57199999999999995</v>
      </c>
      <c r="H56" s="646">
        <f t="shared" si="47"/>
        <v>0.57199999999999995</v>
      </c>
      <c r="I56" s="646">
        <f t="shared" si="33"/>
        <v>0</v>
      </c>
      <c r="J56" s="646">
        <f t="shared" si="34"/>
        <v>0</v>
      </c>
      <c r="K56" s="646">
        <f t="shared" si="48"/>
        <v>0.57199999999999995</v>
      </c>
      <c r="L56" s="646">
        <f t="shared" si="42"/>
        <v>0</v>
      </c>
      <c r="M56" s="689">
        <v>0</v>
      </c>
      <c r="N56" s="646">
        <f t="shared" si="43"/>
        <v>0</v>
      </c>
      <c r="O56" s="646">
        <f t="shared" si="44"/>
        <v>0</v>
      </c>
      <c r="P56" s="689">
        <f t="shared" si="10"/>
        <v>0</v>
      </c>
      <c r="Q56" s="646">
        <f t="shared" si="45"/>
        <v>0</v>
      </c>
      <c r="R56" s="646">
        <f t="shared" si="11"/>
        <v>0.57199999999999995</v>
      </c>
      <c r="S56" s="646">
        <f t="shared" si="12"/>
        <v>0.57199999999999995</v>
      </c>
      <c r="T56" s="646">
        <f t="shared" si="13"/>
        <v>100</v>
      </c>
      <c r="U56" s="646">
        <f t="shared" si="36"/>
        <v>0</v>
      </c>
      <c r="V56" s="646">
        <f t="shared" si="37"/>
        <v>0</v>
      </c>
      <c r="W56" s="646">
        <f t="shared" si="38"/>
        <v>0</v>
      </c>
      <c r="X56" s="646">
        <f t="shared" si="39"/>
        <v>0</v>
      </c>
      <c r="Y56" s="646">
        <f t="shared" si="14"/>
        <v>0.57199999999999995</v>
      </c>
      <c r="Z56" s="646">
        <f t="shared" si="15"/>
        <v>100</v>
      </c>
      <c r="AA56" s="646">
        <f t="shared" si="40"/>
        <v>0</v>
      </c>
      <c r="AB56" s="646">
        <f t="shared" si="41"/>
        <v>0</v>
      </c>
      <c r="AC56" s="45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s="452" customFormat="1" ht="23.25" customHeight="1">
      <c r="A57" s="453" t="s">
        <v>119</v>
      </c>
      <c r="B57" s="459" t="s">
        <v>120</v>
      </c>
      <c r="C57" s="447" t="s">
        <v>121</v>
      </c>
      <c r="D57" s="448">
        <v>0</v>
      </c>
      <c r="E57" s="448">
        <v>0</v>
      </c>
      <c r="F57" s="448">
        <f t="shared" si="1"/>
        <v>0</v>
      </c>
      <c r="G57" s="646">
        <f t="shared" si="46"/>
        <v>0</v>
      </c>
      <c r="H57" s="646">
        <f t="shared" si="47"/>
        <v>0</v>
      </c>
      <c r="I57" s="448">
        <f t="shared" si="33"/>
        <v>0</v>
      </c>
      <c r="J57" s="448">
        <f t="shared" si="34"/>
        <v>0</v>
      </c>
      <c r="K57" s="646">
        <f t="shared" si="48"/>
        <v>0</v>
      </c>
      <c r="L57" s="448">
        <f t="shared" si="42"/>
        <v>0</v>
      </c>
      <c r="M57" s="689">
        <v>0</v>
      </c>
      <c r="N57" s="448">
        <f t="shared" si="43"/>
        <v>0</v>
      </c>
      <c r="O57" s="448">
        <f t="shared" si="44"/>
        <v>0</v>
      </c>
      <c r="P57" s="689">
        <f t="shared" si="10"/>
        <v>0</v>
      </c>
      <c r="Q57" s="448">
        <f t="shared" si="45"/>
        <v>0</v>
      </c>
      <c r="R57" s="448">
        <f t="shared" si="11"/>
        <v>0</v>
      </c>
      <c r="S57" s="448">
        <f t="shared" si="12"/>
        <v>0</v>
      </c>
      <c r="T57" s="448" t="e">
        <f t="shared" si="13"/>
        <v>#DIV/0!</v>
      </c>
      <c r="U57" s="448">
        <f t="shared" si="36"/>
        <v>0</v>
      </c>
      <c r="V57" s="448">
        <f t="shared" si="37"/>
        <v>0</v>
      </c>
      <c r="W57" s="448">
        <f t="shared" si="38"/>
        <v>0</v>
      </c>
      <c r="X57" s="448">
        <f t="shared" si="39"/>
        <v>0</v>
      </c>
      <c r="Y57" s="448">
        <f t="shared" si="14"/>
        <v>0</v>
      </c>
      <c r="Z57" s="448" t="e">
        <f t="shared" si="15"/>
        <v>#DIV/0!</v>
      </c>
      <c r="AA57" s="448">
        <f t="shared" si="40"/>
        <v>0</v>
      </c>
      <c r="AB57" s="448">
        <f t="shared" si="41"/>
        <v>0</v>
      </c>
      <c r="AC57" s="45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s="551" customFormat="1" ht="65.25" customHeight="1">
      <c r="A58" s="453" t="s">
        <v>122</v>
      </c>
      <c r="B58" s="459" t="s">
        <v>123</v>
      </c>
      <c r="C58" s="447" t="s">
        <v>124</v>
      </c>
      <c r="D58" s="646">
        <v>0.42799999999999999</v>
      </c>
      <c r="E58" s="646">
        <v>0.68500000000000005</v>
      </c>
      <c r="F58" s="646">
        <f t="shared" si="1"/>
        <v>0</v>
      </c>
      <c r="G58" s="646">
        <f t="shared" si="46"/>
        <v>0.42799999999999999</v>
      </c>
      <c r="H58" s="646">
        <f t="shared" si="47"/>
        <v>0.42799999999999999</v>
      </c>
      <c r="I58" s="646">
        <f t="shared" si="33"/>
        <v>0</v>
      </c>
      <c r="J58" s="646">
        <f>J59</f>
        <v>0</v>
      </c>
      <c r="K58" s="646">
        <f t="shared" si="48"/>
        <v>0.42799999999999999</v>
      </c>
      <c r="L58" s="646">
        <f t="shared" si="42"/>
        <v>0</v>
      </c>
      <c r="M58" s="689">
        <v>0</v>
      </c>
      <c r="N58" s="646">
        <f t="shared" si="43"/>
        <v>0</v>
      </c>
      <c r="O58" s="646">
        <f t="shared" si="44"/>
        <v>0</v>
      </c>
      <c r="P58" s="689">
        <f t="shared" si="10"/>
        <v>0</v>
      </c>
      <c r="Q58" s="646">
        <f t="shared" si="45"/>
        <v>0</v>
      </c>
      <c r="R58" s="646">
        <f t="shared" si="11"/>
        <v>0.42799999999999999</v>
      </c>
      <c r="S58" s="646">
        <f t="shared" si="12"/>
        <v>0.42799999999999999</v>
      </c>
      <c r="T58" s="646">
        <f t="shared" si="13"/>
        <v>100</v>
      </c>
      <c r="U58" s="646">
        <f t="shared" si="36"/>
        <v>0</v>
      </c>
      <c r="V58" s="646">
        <f t="shared" si="37"/>
        <v>0</v>
      </c>
      <c r="W58" s="646">
        <f t="shared" si="38"/>
        <v>0</v>
      </c>
      <c r="X58" s="646">
        <f t="shared" si="39"/>
        <v>0</v>
      </c>
      <c r="Y58" s="646">
        <f t="shared" si="14"/>
        <v>0.42799999999999999</v>
      </c>
      <c r="Z58" s="646">
        <f t="shared" si="15"/>
        <v>100</v>
      </c>
      <c r="AA58" s="646">
        <f t="shared" si="40"/>
        <v>0</v>
      </c>
      <c r="AB58" s="646">
        <f t="shared" si="41"/>
        <v>0</v>
      </c>
      <c r="AC58" s="45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s="452" customFormat="1" ht="23.25" customHeight="1" thickBot="1">
      <c r="A59" s="460" t="s">
        <v>125</v>
      </c>
      <c r="B59" s="461" t="s">
        <v>126</v>
      </c>
      <c r="C59" s="462" t="s">
        <v>127</v>
      </c>
      <c r="D59" s="463">
        <v>0</v>
      </c>
      <c r="E59" s="448">
        <v>0</v>
      </c>
      <c r="F59" s="448">
        <v>0</v>
      </c>
      <c r="G59" s="463">
        <f>D59</f>
        <v>0</v>
      </c>
      <c r="H59" s="463">
        <f>D59</f>
        <v>0</v>
      </c>
      <c r="I59" s="448">
        <v>0</v>
      </c>
      <c r="J59" s="448">
        <v>0</v>
      </c>
      <c r="K59" s="463">
        <f>H59</f>
        <v>0</v>
      </c>
      <c r="L59" s="448">
        <v>0</v>
      </c>
      <c r="M59" s="448">
        <v>0</v>
      </c>
      <c r="N59" s="448">
        <v>0</v>
      </c>
      <c r="O59" s="448">
        <v>0</v>
      </c>
      <c r="P59" s="450">
        <v>0</v>
      </c>
      <c r="Q59" s="448">
        <v>0</v>
      </c>
      <c r="R59" s="448">
        <f t="shared" si="11"/>
        <v>0</v>
      </c>
      <c r="S59" s="448">
        <f t="shared" si="12"/>
        <v>0</v>
      </c>
      <c r="T59" s="448" t="e">
        <f t="shared" si="13"/>
        <v>#DIV/0!</v>
      </c>
      <c r="U59" s="448">
        <v>0</v>
      </c>
      <c r="V59" s="448">
        <v>0</v>
      </c>
      <c r="W59" s="448">
        <v>0</v>
      </c>
      <c r="X59" s="448">
        <v>0</v>
      </c>
      <c r="Y59" s="448">
        <f t="shared" si="14"/>
        <v>0</v>
      </c>
      <c r="Z59" s="448" t="e">
        <f t="shared" si="15"/>
        <v>#DIV/0!</v>
      </c>
      <c r="AA59" s="448">
        <v>0</v>
      </c>
      <c r="AB59" s="448">
        <v>0</v>
      </c>
      <c r="AC59" s="45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ht="16.5" thickTop="1">
      <c r="A60" s="129"/>
      <c r="B60" s="129"/>
      <c r="C60" s="129"/>
      <c r="D60" s="129"/>
      <c r="E60" s="9"/>
      <c r="F60" s="10"/>
      <c r="G60" s="9"/>
      <c r="H60" s="1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109">
      <c r="A61" s="129"/>
      <c r="B61" s="129"/>
      <c r="C61" s="129"/>
      <c r="D61" s="12"/>
      <c r="E61" s="12"/>
      <c r="F61" s="12"/>
      <c r="G61" s="12"/>
      <c r="H61" s="12"/>
      <c r="I61" s="12"/>
      <c r="J61" s="129"/>
      <c r="K61" s="12"/>
      <c r="L61" s="129"/>
      <c r="M61" s="129"/>
      <c r="N61" s="129"/>
      <c r="O61" s="129"/>
      <c r="P61" s="129"/>
      <c r="Q61" s="129"/>
      <c r="R61" s="129"/>
    </row>
    <row r="62" spans="1:109" ht="49.5" customHeight="1">
      <c r="A62" s="744" t="s">
        <v>140</v>
      </c>
      <c r="B62" s="744"/>
      <c r="C62" s="744"/>
      <c r="D62" s="744"/>
      <c r="E62" s="744"/>
      <c r="F62" s="744"/>
      <c r="G62" s="744"/>
      <c r="H62" s="13"/>
      <c r="I62" s="13"/>
      <c r="J62" s="13"/>
      <c r="K62" s="13"/>
      <c r="L62" s="13"/>
      <c r="M62" s="13"/>
      <c r="N62" s="13"/>
      <c r="O62" s="13"/>
      <c r="P62" s="13"/>
      <c r="Q62" s="129"/>
      <c r="R62" s="129"/>
    </row>
    <row r="65" spans="10:10" s="1" customFormat="1">
      <c r="J65" s="739"/>
    </row>
    <row r="66" spans="10:10" s="1" customFormat="1">
      <c r="J66" s="740"/>
    </row>
    <row r="67" spans="10:10" s="1" customFormat="1">
      <c r="J67" s="740"/>
    </row>
    <row r="68" spans="10:10" s="1" customFormat="1">
      <c r="J68" s="741"/>
    </row>
  </sheetData>
  <autoFilter ref="A19:BM59" xr:uid="{C7B25440-043A-49CD-9B24-CF509F37D600}"/>
  <mergeCells count="37"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J65:J68"/>
    <mergeCell ref="F15:F18"/>
    <mergeCell ref="M17:M18"/>
    <mergeCell ref="N17:N18"/>
    <mergeCell ref="E15:E18"/>
    <mergeCell ref="A62:G62"/>
  </mergeCells>
  <printOptions horizontalCentered="1"/>
  <pageMargins left="0.78740155696868896" right="0.39370077848434398" top="0.78740155696868896" bottom="0.39370077848434398" header="0.51181101799011197" footer="0.51181101799011197"/>
  <pageSetup paperSize="9" scale="30" fitToHeight="0" orientation="landscape" r:id="rId1"/>
  <headerFooter alignWithMargins="0"/>
  <colBreaks count="2" manualBreakCount="2">
    <brk id="7" max="29" man="1"/>
    <brk id="18" max="2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70"/>
  <sheetViews>
    <sheetView zoomScale="70" zoomScaleNormal="70" workbookViewId="0">
      <selection activeCell="A7" sqref="A7:T7"/>
    </sheetView>
  </sheetViews>
  <sheetFormatPr defaultColWidth="9" defaultRowHeight="15.75" customHeight="1"/>
  <cols>
    <col min="1" max="1" width="9.75" style="1" customWidth="1"/>
    <col min="2" max="2" width="53.125" style="1" customWidth="1"/>
    <col min="3" max="3" width="16.625" style="1" customWidth="1"/>
    <col min="4" max="4" width="17.625" style="1" customWidth="1"/>
    <col min="5" max="5" width="16" style="1" customWidth="1"/>
    <col min="6" max="6" width="17.5" style="1" customWidth="1"/>
    <col min="7" max="16" width="9.625" style="1" customWidth="1"/>
    <col min="17" max="17" width="19.125" style="1" customWidth="1"/>
    <col min="18" max="18" width="12.5" style="1" customWidth="1"/>
    <col min="19" max="19" width="10.875" style="1" customWidth="1"/>
    <col min="20" max="20" width="15.875" style="1" customWidth="1"/>
    <col min="21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>
      <c r="T1" s="3" t="s">
        <v>898</v>
      </c>
      <c r="V1" s="16"/>
    </row>
    <row r="2" spans="1:23" ht="18.75">
      <c r="T2" s="4" t="s">
        <v>1</v>
      </c>
      <c r="V2" s="16"/>
    </row>
    <row r="3" spans="1:23" ht="18.75">
      <c r="T3" s="4" t="s">
        <v>2</v>
      </c>
      <c r="V3" s="16"/>
    </row>
    <row r="4" spans="1:23" ht="28.5" customHeight="1">
      <c r="A4" s="745" t="s">
        <v>1094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17"/>
      <c r="V4" s="17"/>
    </row>
    <row r="5" spans="1:23" ht="18.75" customHeight="1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5"/>
      <c r="V5" s="5"/>
      <c r="W5" s="5"/>
    </row>
    <row r="6" spans="1:23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3" ht="18.75" customHeight="1">
      <c r="A7" s="752" t="s">
        <v>142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5"/>
      <c r="V7" s="5"/>
    </row>
    <row r="8" spans="1:23">
      <c r="A8" s="854" t="s">
        <v>899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22"/>
      <c r="V8" s="22"/>
    </row>
    <row r="9" spans="1:23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3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17"/>
      <c r="V10" s="17"/>
    </row>
    <row r="11" spans="1:23" ht="18.75">
      <c r="V11" s="4"/>
    </row>
    <row r="12" spans="1:23" ht="18.75">
      <c r="A12" s="853" t="s">
        <v>1081</v>
      </c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132"/>
      <c r="V12" s="132"/>
    </row>
    <row r="13" spans="1:23">
      <c r="A13" s="854" t="s">
        <v>900</v>
      </c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22"/>
      <c r="V13" s="22"/>
    </row>
    <row r="14" spans="1:23" ht="18.75">
      <c r="A14" s="855"/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17"/>
      <c r="V14" s="17"/>
    </row>
    <row r="15" spans="1:23" ht="84.75" customHeight="1">
      <c r="A15" s="742" t="s">
        <v>6</v>
      </c>
      <c r="B15" s="742" t="s">
        <v>7</v>
      </c>
      <c r="C15" s="742" t="s">
        <v>8</v>
      </c>
      <c r="D15" s="739" t="s">
        <v>901</v>
      </c>
      <c r="E15" s="739" t="s">
        <v>1127</v>
      </c>
      <c r="F15" s="739" t="s">
        <v>1128</v>
      </c>
      <c r="G15" s="747" t="s">
        <v>1110</v>
      </c>
      <c r="H15" s="850"/>
      <c r="I15" s="850"/>
      <c r="J15" s="850"/>
      <c r="K15" s="850"/>
      <c r="L15" s="850"/>
      <c r="M15" s="850"/>
      <c r="N15" s="850"/>
      <c r="O15" s="850"/>
      <c r="P15" s="749"/>
      <c r="Q15" s="739" t="s">
        <v>902</v>
      </c>
      <c r="R15" s="742" t="s">
        <v>903</v>
      </c>
      <c r="S15" s="742"/>
      <c r="T15" s="742" t="s">
        <v>11</v>
      </c>
    </row>
    <row r="16" spans="1:23" ht="69" customHeight="1" thickBot="1">
      <c r="A16" s="742"/>
      <c r="B16" s="742"/>
      <c r="C16" s="742"/>
      <c r="D16" s="740"/>
      <c r="E16" s="740"/>
      <c r="F16" s="740"/>
      <c r="G16" s="747" t="s">
        <v>904</v>
      </c>
      <c r="H16" s="749"/>
      <c r="I16" s="851" t="s">
        <v>905</v>
      </c>
      <c r="J16" s="852"/>
      <c r="K16" s="747" t="s">
        <v>906</v>
      </c>
      <c r="L16" s="749"/>
      <c r="M16" s="747" t="s">
        <v>907</v>
      </c>
      <c r="N16" s="749"/>
      <c r="O16" s="851" t="s">
        <v>908</v>
      </c>
      <c r="P16" s="852"/>
      <c r="Q16" s="740"/>
      <c r="R16" s="742" t="s">
        <v>909</v>
      </c>
      <c r="S16" s="742" t="s">
        <v>21</v>
      </c>
      <c r="T16" s="742"/>
    </row>
    <row r="17" spans="1:35" ht="32.25" customHeight="1">
      <c r="A17" s="742"/>
      <c r="B17" s="742"/>
      <c r="C17" s="742"/>
      <c r="D17" s="741"/>
      <c r="E17" s="741"/>
      <c r="F17" s="741"/>
      <c r="G17" s="117" t="s">
        <v>12</v>
      </c>
      <c r="H17" s="441" t="s">
        <v>13</v>
      </c>
      <c r="I17" s="107" t="s">
        <v>12</v>
      </c>
      <c r="J17" s="108" t="s">
        <v>13</v>
      </c>
      <c r="K17" s="442" t="s">
        <v>12</v>
      </c>
      <c r="L17" s="117" t="s">
        <v>13</v>
      </c>
      <c r="M17" s="117" t="s">
        <v>12</v>
      </c>
      <c r="N17" s="125" t="s">
        <v>13</v>
      </c>
      <c r="O17" s="107" t="s">
        <v>12</v>
      </c>
      <c r="P17" s="108" t="s">
        <v>13</v>
      </c>
      <c r="Q17" s="856"/>
      <c r="R17" s="742"/>
      <c r="S17" s="742"/>
      <c r="T17" s="742"/>
    </row>
    <row r="18" spans="1:35">
      <c r="A18" s="117">
        <v>1</v>
      </c>
      <c r="B18" s="117">
        <f t="shared" ref="B18:T18" si="0">A18+1</f>
        <v>2</v>
      </c>
      <c r="C18" s="125">
        <f t="shared" si="0"/>
        <v>3</v>
      </c>
      <c r="D18" s="117">
        <f t="shared" si="0"/>
        <v>4</v>
      </c>
      <c r="E18" s="117">
        <f t="shared" si="0"/>
        <v>5</v>
      </c>
      <c r="F18" s="117">
        <f t="shared" si="0"/>
        <v>6</v>
      </c>
      <c r="G18" s="117">
        <f t="shared" si="0"/>
        <v>7</v>
      </c>
      <c r="H18" s="441">
        <f t="shared" si="0"/>
        <v>8</v>
      </c>
      <c r="I18" s="363">
        <f t="shared" si="0"/>
        <v>9</v>
      </c>
      <c r="J18" s="109">
        <f t="shared" si="0"/>
        <v>10</v>
      </c>
      <c r="K18" s="442">
        <f t="shared" si="0"/>
        <v>11</v>
      </c>
      <c r="L18" s="117">
        <f t="shared" si="0"/>
        <v>12</v>
      </c>
      <c r="M18" s="117">
        <f t="shared" si="0"/>
        <v>13</v>
      </c>
      <c r="N18" s="117">
        <f t="shared" si="0"/>
        <v>14</v>
      </c>
      <c r="O18" s="126">
        <f t="shared" si="0"/>
        <v>15</v>
      </c>
      <c r="P18" s="109">
        <f t="shared" si="0"/>
        <v>16</v>
      </c>
      <c r="Q18" s="126">
        <f t="shared" si="0"/>
        <v>17</v>
      </c>
      <c r="R18" s="117">
        <f t="shared" si="0"/>
        <v>18</v>
      </c>
      <c r="S18" s="117">
        <f t="shared" si="0"/>
        <v>19</v>
      </c>
      <c r="T18" s="117">
        <f t="shared" si="0"/>
        <v>20</v>
      </c>
    </row>
    <row r="19" spans="1:35">
      <c r="A19" s="353" t="s">
        <v>22</v>
      </c>
      <c r="B19" s="354" t="s">
        <v>23</v>
      </c>
      <c r="C19" s="355" t="s">
        <v>24</v>
      </c>
      <c r="D19" s="114">
        <f>D20+D21+D22</f>
        <v>29.166000000000004</v>
      </c>
      <c r="E19" s="82">
        <v>0</v>
      </c>
      <c r="F19" s="114">
        <f>F20+F21+F22</f>
        <v>29.166000000000004</v>
      </c>
      <c r="G19" s="114">
        <f>G20+G21+G22</f>
        <v>29.166000000000004</v>
      </c>
      <c r="H19" s="133">
        <f t="shared" ref="H19:P19" si="1">H20+H21+H22</f>
        <v>0</v>
      </c>
      <c r="I19" s="134">
        <f t="shared" si="1"/>
        <v>0</v>
      </c>
      <c r="J19" s="110">
        <f t="shared" si="1"/>
        <v>0</v>
      </c>
      <c r="K19" s="490">
        <f t="shared" si="1"/>
        <v>0</v>
      </c>
      <c r="L19" s="114">
        <f>L20+L21+L22</f>
        <v>0</v>
      </c>
      <c r="M19" s="114">
        <f t="shared" si="1"/>
        <v>653.86</v>
      </c>
      <c r="N19" s="114">
        <f>N20+N21+N22</f>
        <v>0</v>
      </c>
      <c r="O19" s="113">
        <f t="shared" si="1"/>
        <v>24.655999999999999</v>
      </c>
      <c r="P19" s="110">
        <f t="shared" si="1"/>
        <v>0</v>
      </c>
      <c r="Q19" s="356">
        <f>D19-H19</f>
        <v>29.166000000000004</v>
      </c>
      <c r="R19" s="356">
        <f>G19-H19</f>
        <v>29.166000000000004</v>
      </c>
      <c r="S19" s="356">
        <f>R19/G19*100</f>
        <v>100</v>
      </c>
      <c r="T19" s="356" t="s">
        <v>174</v>
      </c>
    </row>
    <row r="20" spans="1:35" ht="30">
      <c r="A20" s="357" t="s">
        <v>25</v>
      </c>
      <c r="B20" s="358" t="s">
        <v>26</v>
      </c>
      <c r="C20" s="359" t="s">
        <v>24</v>
      </c>
      <c r="D20" s="114">
        <f>D24</f>
        <v>7.1159999999999997</v>
      </c>
      <c r="E20" s="82">
        <v>0</v>
      </c>
      <c r="F20" s="114">
        <f>F24</f>
        <v>7.1159999999999997</v>
      </c>
      <c r="G20" s="114">
        <f>G24</f>
        <v>7.1159999999999997</v>
      </c>
      <c r="H20" s="133">
        <f t="shared" ref="H20:P20" si="2">H24</f>
        <v>0</v>
      </c>
      <c r="I20" s="134">
        <f t="shared" si="2"/>
        <v>0</v>
      </c>
      <c r="J20" s="110">
        <f t="shared" si="2"/>
        <v>0</v>
      </c>
      <c r="K20" s="490">
        <f t="shared" si="2"/>
        <v>0</v>
      </c>
      <c r="L20" s="114">
        <f>L24</f>
        <v>0</v>
      </c>
      <c r="M20" s="114">
        <f t="shared" si="2"/>
        <v>650</v>
      </c>
      <c r="N20" s="133">
        <f>N24</f>
        <v>0</v>
      </c>
      <c r="O20" s="134">
        <f t="shared" si="2"/>
        <v>6.4659999999999993</v>
      </c>
      <c r="P20" s="110">
        <f t="shared" si="2"/>
        <v>0</v>
      </c>
      <c r="Q20" s="356">
        <f t="shared" ref="Q20:Q58" si="3">D20-H20</f>
        <v>7.1159999999999997</v>
      </c>
      <c r="R20" s="82">
        <f t="shared" ref="R20:R58" si="4">G20-H20</f>
        <v>7.1159999999999997</v>
      </c>
      <c r="S20" s="82">
        <f t="shared" ref="S20:S58" si="5">R20/G20*100</f>
        <v>100</v>
      </c>
      <c r="T20" s="356" t="s">
        <v>174</v>
      </c>
    </row>
    <row r="21" spans="1:35" ht="30">
      <c r="A21" s="357" t="s">
        <v>27</v>
      </c>
      <c r="B21" s="358" t="s">
        <v>28</v>
      </c>
      <c r="C21" s="359" t="s">
        <v>24</v>
      </c>
      <c r="D21" s="114">
        <f>D36</f>
        <v>17.790000000000003</v>
      </c>
      <c r="E21" s="82">
        <v>0</v>
      </c>
      <c r="F21" s="114">
        <f>F36</f>
        <v>17.790000000000003</v>
      </c>
      <c r="G21" s="114">
        <f>G36</f>
        <v>17.790000000000003</v>
      </c>
      <c r="H21" s="133">
        <f t="shared" ref="H21:P21" si="6">H36</f>
        <v>0</v>
      </c>
      <c r="I21" s="134">
        <f t="shared" si="6"/>
        <v>0</v>
      </c>
      <c r="J21" s="110">
        <f t="shared" si="6"/>
        <v>0</v>
      </c>
      <c r="K21" s="490">
        <f t="shared" si="6"/>
        <v>0</v>
      </c>
      <c r="L21" s="114">
        <f>L36</f>
        <v>0</v>
      </c>
      <c r="M21" s="114">
        <f t="shared" si="6"/>
        <v>0.6</v>
      </c>
      <c r="N21" s="133">
        <f>N36</f>
        <v>0</v>
      </c>
      <c r="O21" s="134">
        <f t="shared" si="6"/>
        <v>17.190000000000001</v>
      </c>
      <c r="P21" s="110">
        <f t="shared" si="6"/>
        <v>0</v>
      </c>
      <c r="Q21" s="356">
        <f t="shared" si="3"/>
        <v>17.790000000000003</v>
      </c>
      <c r="R21" s="82">
        <f t="shared" si="4"/>
        <v>17.790000000000003</v>
      </c>
      <c r="S21" s="82">
        <f t="shared" si="5"/>
        <v>100</v>
      </c>
      <c r="T21" s="356" t="s">
        <v>174</v>
      </c>
    </row>
    <row r="22" spans="1:35">
      <c r="A22" s="357" t="s">
        <v>29</v>
      </c>
      <c r="B22" s="360" t="s">
        <v>30</v>
      </c>
      <c r="C22" s="359" t="s">
        <v>24</v>
      </c>
      <c r="D22" s="114">
        <f>D48</f>
        <v>4.26</v>
      </c>
      <c r="E22" s="82">
        <v>0</v>
      </c>
      <c r="F22" s="114">
        <f>F48</f>
        <v>4.26</v>
      </c>
      <c r="G22" s="114">
        <f>G48</f>
        <v>4.26</v>
      </c>
      <c r="H22" s="133">
        <f t="shared" ref="H22:P22" si="7">H48</f>
        <v>0</v>
      </c>
      <c r="I22" s="134">
        <f t="shared" si="7"/>
        <v>0</v>
      </c>
      <c r="J22" s="110">
        <f t="shared" si="7"/>
        <v>0</v>
      </c>
      <c r="K22" s="490">
        <f t="shared" si="7"/>
        <v>0</v>
      </c>
      <c r="L22" s="114">
        <f>L48</f>
        <v>0</v>
      </c>
      <c r="M22" s="114">
        <f t="shared" si="7"/>
        <v>3.26</v>
      </c>
      <c r="N22" s="133">
        <f>N48</f>
        <v>0</v>
      </c>
      <c r="O22" s="134">
        <f t="shared" si="7"/>
        <v>1</v>
      </c>
      <c r="P22" s="110">
        <f t="shared" si="7"/>
        <v>0</v>
      </c>
      <c r="Q22" s="356">
        <f t="shared" si="3"/>
        <v>4.26</v>
      </c>
      <c r="R22" s="82">
        <f t="shared" si="4"/>
        <v>4.26</v>
      </c>
      <c r="S22" s="82">
        <f t="shared" si="5"/>
        <v>100</v>
      </c>
      <c r="T22" s="356" t="s">
        <v>174</v>
      </c>
    </row>
    <row r="23" spans="1:35">
      <c r="A23" s="357">
        <v>1</v>
      </c>
      <c r="B23" s="360" t="s">
        <v>31</v>
      </c>
      <c r="C23" s="359" t="s">
        <v>24</v>
      </c>
      <c r="D23" s="114">
        <f>D24+D36+D48</f>
        <v>29.166000000000004</v>
      </c>
      <c r="E23" s="82">
        <v>0</v>
      </c>
      <c r="F23" s="114">
        <f t="shared" ref="F23:P23" si="8">F24+F36+F48</f>
        <v>29.166000000000004</v>
      </c>
      <c r="G23" s="114">
        <f t="shared" si="8"/>
        <v>29.166000000000004</v>
      </c>
      <c r="H23" s="133">
        <f t="shared" si="8"/>
        <v>0</v>
      </c>
      <c r="I23" s="134">
        <f t="shared" si="8"/>
        <v>0</v>
      </c>
      <c r="J23" s="110">
        <f t="shared" si="8"/>
        <v>0</v>
      </c>
      <c r="K23" s="490">
        <f t="shared" si="8"/>
        <v>0</v>
      </c>
      <c r="L23" s="114">
        <f t="shared" si="8"/>
        <v>0</v>
      </c>
      <c r="M23" s="114">
        <f t="shared" si="8"/>
        <v>653.86</v>
      </c>
      <c r="N23" s="133">
        <f t="shared" si="8"/>
        <v>0</v>
      </c>
      <c r="O23" s="134">
        <f t="shared" si="8"/>
        <v>24.655999999999999</v>
      </c>
      <c r="P23" s="110">
        <f t="shared" si="8"/>
        <v>0</v>
      </c>
      <c r="Q23" s="356">
        <f t="shared" si="3"/>
        <v>29.166000000000004</v>
      </c>
      <c r="R23" s="82">
        <f t="shared" si="4"/>
        <v>29.166000000000004</v>
      </c>
      <c r="S23" s="82">
        <f t="shared" si="5"/>
        <v>100</v>
      </c>
      <c r="T23" s="356" t="s">
        <v>174</v>
      </c>
    </row>
    <row r="24" spans="1:35" ht="30">
      <c r="A24" s="361" t="s">
        <v>32</v>
      </c>
      <c r="B24" s="358" t="s">
        <v>33</v>
      </c>
      <c r="C24" s="359" t="s">
        <v>24</v>
      </c>
      <c r="D24" s="114">
        <f>D25+D33</f>
        <v>7.1159999999999997</v>
      </c>
      <c r="E24" s="82">
        <v>0</v>
      </c>
      <c r="F24" s="114">
        <f>F25+F33</f>
        <v>7.1159999999999997</v>
      </c>
      <c r="G24" s="114">
        <f>G25+G33</f>
        <v>7.1159999999999997</v>
      </c>
      <c r="H24" s="133">
        <f t="shared" ref="H24:P24" si="9">H25+H33</f>
        <v>0</v>
      </c>
      <c r="I24" s="134">
        <f t="shared" si="9"/>
        <v>0</v>
      </c>
      <c r="J24" s="110">
        <f t="shared" si="9"/>
        <v>0</v>
      </c>
      <c r="K24" s="490">
        <f t="shared" si="9"/>
        <v>0</v>
      </c>
      <c r="L24" s="114">
        <f>L25+L33</f>
        <v>0</v>
      </c>
      <c r="M24" s="114">
        <f t="shared" si="9"/>
        <v>650</v>
      </c>
      <c r="N24" s="133">
        <f>N25+N33</f>
        <v>0</v>
      </c>
      <c r="O24" s="134">
        <f t="shared" si="9"/>
        <v>6.4659999999999993</v>
      </c>
      <c r="P24" s="110">
        <f t="shared" si="9"/>
        <v>0</v>
      </c>
      <c r="Q24" s="356">
        <f t="shared" si="3"/>
        <v>7.1159999999999997</v>
      </c>
      <c r="R24" s="82">
        <f t="shared" si="4"/>
        <v>7.1159999999999997</v>
      </c>
      <c r="S24" s="82">
        <f t="shared" si="5"/>
        <v>100</v>
      </c>
      <c r="T24" s="356" t="s">
        <v>174</v>
      </c>
    </row>
    <row r="25" spans="1:35" ht="30">
      <c r="A25" s="361" t="s">
        <v>34</v>
      </c>
      <c r="B25" s="362" t="s">
        <v>35</v>
      </c>
      <c r="C25" s="359" t="s">
        <v>24</v>
      </c>
      <c r="D25" s="114">
        <f>D26+D29+D31</f>
        <v>6.4659999999999993</v>
      </c>
      <c r="E25" s="82">
        <v>0</v>
      </c>
      <c r="F25" s="114">
        <f>F26+F29+F31</f>
        <v>6.4659999999999993</v>
      </c>
      <c r="G25" s="114">
        <f>G26+G29+G31</f>
        <v>6.4659999999999993</v>
      </c>
      <c r="H25" s="133">
        <f t="shared" ref="H25:P25" si="10">H26+H29+H31</f>
        <v>0</v>
      </c>
      <c r="I25" s="134">
        <f t="shared" si="10"/>
        <v>0</v>
      </c>
      <c r="J25" s="110">
        <f t="shared" si="10"/>
        <v>0</v>
      </c>
      <c r="K25" s="490">
        <f t="shared" si="10"/>
        <v>0</v>
      </c>
      <c r="L25" s="114">
        <f>L26+L29+L31</f>
        <v>0</v>
      </c>
      <c r="M25" s="114">
        <f t="shared" si="10"/>
        <v>0</v>
      </c>
      <c r="N25" s="133">
        <f>N26+N29+N31</f>
        <v>0</v>
      </c>
      <c r="O25" s="134">
        <f t="shared" si="10"/>
        <v>6.4659999999999993</v>
      </c>
      <c r="P25" s="110">
        <f t="shared" si="10"/>
        <v>0</v>
      </c>
      <c r="Q25" s="356">
        <f t="shared" si="3"/>
        <v>6.4659999999999993</v>
      </c>
      <c r="R25" s="82">
        <f t="shared" si="4"/>
        <v>6.4659999999999993</v>
      </c>
      <c r="S25" s="82">
        <f t="shared" si="5"/>
        <v>100</v>
      </c>
      <c r="T25" s="356" t="s">
        <v>174</v>
      </c>
    </row>
    <row r="26" spans="1:35" ht="30">
      <c r="A26" s="361" t="s">
        <v>36</v>
      </c>
      <c r="B26" s="362" t="s">
        <v>37</v>
      </c>
      <c r="C26" s="359" t="s">
        <v>24</v>
      </c>
      <c r="D26" s="114">
        <f>SUM(D27:D28)</f>
        <v>4.7050000000000001</v>
      </c>
      <c r="E26" s="82">
        <v>0</v>
      </c>
      <c r="F26" s="114">
        <f>SUM(F27:F28)</f>
        <v>4.7050000000000001</v>
      </c>
      <c r="G26" s="114">
        <f>SUM(G27:G28)</f>
        <v>4.7050000000000001</v>
      </c>
      <c r="H26" s="133">
        <f>SUM(H27:H28)</f>
        <v>0</v>
      </c>
      <c r="I26" s="111">
        <v>0</v>
      </c>
      <c r="J26" s="112">
        <v>0</v>
      </c>
      <c r="K26" s="356">
        <v>0</v>
      </c>
      <c r="L26" s="114">
        <f>SUM(L27:L28)</f>
        <v>0</v>
      </c>
      <c r="M26" s="82">
        <v>0</v>
      </c>
      <c r="N26" s="133">
        <f>SUM(N27:N28)</f>
        <v>0</v>
      </c>
      <c r="O26" s="134">
        <f>SUM(O27:O28)</f>
        <v>4.7050000000000001</v>
      </c>
      <c r="P26" s="110">
        <f>SUM(P27:P28)</f>
        <v>0</v>
      </c>
      <c r="Q26" s="356">
        <f t="shared" si="3"/>
        <v>4.7050000000000001</v>
      </c>
      <c r="R26" s="82">
        <f t="shared" si="4"/>
        <v>4.7050000000000001</v>
      </c>
      <c r="S26" s="82">
        <f t="shared" si="5"/>
        <v>100</v>
      </c>
      <c r="T26" s="356" t="s">
        <v>174</v>
      </c>
    </row>
    <row r="27" spans="1:35" s="452" customFormat="1" ht="21" customHeight="1">
      <c r="A27" s="475" t="s">
        <v>38</v>
      </c>
      <c r="B27" s="476" t="s">
        <v>39</v>
      </c>
      <c r="C27" s="477" t="s">
        <v>40</v>
      </c>
      <c r="D27" s="478">
        <v>4.282</v>
      </c>
      <c r="E27" s="479">
        <v>0</v>
      </c>
      <c r="F27" s="478">
        <v>4.282</v>
      </c>
      <c r="G27" s="478">
        <v>4.282</v>
      </c>
      <c r="H27" s="480">
        <f>J27+L27+N27+P27</f>
        <v>0</v>
      </c>
      <c r="I27" s="492">
        <v>0</v>
      </c>
      <c r="J27" s="493">
        <v>0</v>
      </c>
      <c r="K27" s="483">
        <v>0</v>
      </c>
      <c r="L27" s="478">
        <v>0</v>
      </c>
      <c r="M27" s="479">
        <v>0</v>
      </c>
      <c r="N27" s="480">
        <v>0</v>
      </c>
      <c r="O27" s="481">
        <v>4.282</v>
      </c>
      <c r="P27" s="482">
        <f>'1Ф'!M28-'10квФ'!J27-'10квФ'!L27-'10квФ'!N27</f>
        <v>0</v>
      </c>
      <c r="Q27" s="483">
        <f t="shared" si="3"/>
        <v>4.282</v>
      </c>
      <c r="R27" s="479">
        <f t="shared" si="4"/>
        <v>4.282</v>
      </c>
      <c r="S27" s="479">
        <f t="shared" si="5"/>
        <v>100</v>
      </c>
      <c r="T27" s="483" t="s">
        <v>174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452" customFormat="1" ht="30">
      <c r="A28" s="475" t="s">
        <v>41</v>
      </c>
      <c r="B28" s="476" t="s">
        <v>42</v>
      </c>
      <c r="C28" s="477" t="s">
        <v>43</v>
      </c>
      <c r="D28" s="478">
        <v>0.42299999999999999</v>
      </c>
      <c r="E28" s="479">
        <v>0</v>
      </c>
      <c r="F28" s="478">
        <v>0.42299999999999999</v>
      </c>
      <c r="G28" s="478">
        <v>0.42299999999999999</v>
      </c>
      <c r="H28" s="480">
        <f>J28+L28+N28+P28</f>
        <v>0</v>
      </c>
      <c r="I28" s="492">
        <v>0</v>
      </c>
      <c r="J28" s="493">
        <v>0</v>
      </c>
      <c r="K28" s="483">
        <v>0</v>
      </c>
      <c r="L28" s="478">
        <v>0</v>
      </c>
      <c r="M28" s="479">
        <v>0</v>
      </c>
      <c r="N28" s="480">
        <v>0</v>
      </c>
      <c r="O28" s="481">
        <v>0.42299999999999999</v>
      </c>
      <c r="P28" s="482">
        <f>'1Ф'!M29-'10квФ'!J28-'10квФ'!L28-'10квФ'!N28</f>
        <v>0</v>
      </c>
      <c r="Q28" s="483">
        <f t="shared" si="3"/>
        <v>0.42299999999999999</v>
      </c>
      <c r="R28" s="479">
        <f t="shared" si="4"/>
        <v>0.42299999999999999</v>
      </c>
      <c r="S28" s="479">
        <f t="shared" si="5"/>
        <v>100</v>
      </c>
      <c r="T28" s="483" t="s">
        <v>174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6.75" customHeight="1">
      <c r="A29" s="361" t="s">
        <v>44</v>
      </c>
      <c r="B29" s="362" t="s">
        <v>45</v>
      </c>
      <c r="C29" s="359" t="s">
        <v>24</v>
      </c>
      <c r="D29" s="114">
        <f>D30</f>
        <v>0.95599999999999996</v>
      </c>
      <c r="E29" s="82">
        <v>0</v>
      </c>
      <c r="F29" s="114">
        <f>F30</f>
        <v>0.95599999999999996</v>
      </c>
      <c r="G29" s="114">
        <f>G30</f>
        <v>0.95599999999999996</v>
      </c>
      <c r="H29" s="133">
        <f>H30</f>
        <v>0</v>
      </c>
      <c r="I29" s="111">
        <v>0</v>
      </c>
      <c r="J29" s="112">
        <v>0</v>
      </c>
      <c r="K29" s="356">
        <v>0</v>
      </c>
      <c r="L29" s="114">
        <f>L30</f>
        <v>0</v>
      </c>
      <c r="M29" s="82">
        <v>0</v>
      </c>
      <c r="N29" s="133">
        <f>N30</f>
        <v>0</v>
      </c>
      <c r="O29" s="134">
        <f>O30</f>
        <v>0.95599999999999996</v>
      </c>
      <c r="P29" s="110">
        <f>P30</f>
        <v>0</v>
      </c>
      <c r="Q29" s="356">
        <f t="shared" si="3"/>
        <v>0.95599999999999996</v>
      </c>
      <c r="R29" s="82">
        <f t="shared" si="4"/>
        <v>0.95599999999999996</v>
      </c>
      <c r="S29" s="82">
        <f t="shared" si="5"/>
        <v>100</v>
      </c>
      <c r="T29" s="356" t="s">
        <v>174</v>
      </c>
    </row>
    <row r="30" spans="1:35" s="551" customFormat="1" ht="30">
      <c r="A30" s="484" t="s">
        <v>46</v>
      </c>
      <c r="B30" s="476" t="s">
        <v>47</v>
      </c>
      <c r="C30" s="477" t="s">
        <v>48</v>
      </c>
      <c r="D30" s="478">
        <v>0.95599999999999996</v>
      </c>
      <c r="E30" s="479">
        <v>0</v>
      </c>
      <c r="F30" s="478">
        <v>0.95599999999999996</v>
      </c>
      <c r="G30" s="478">
        <v>0.95599999999999996</v>
      </c>
      <c r="H30" s="480">
        <f>J30+L30+N30+P30</f>
        <v>0</v>
      </c>
      <c r="I30" s="492">
        <v>0</v>
      </c>
      <c r="J30" s="493">
        <v>0</v>
      </c>
      <c r="K30" s="483">
        <v>0</v>
      </c>
      <c r="L30" s="479">
        <v>0</v>
      </c>
      <c r="M30" s="479">
        <v>0</v>
      </c>
      <c r="N30" s="480">
        <v>0</v>
      </c>
      <c r="O30" s="481">
        <v>0.95599999999999996</v>
      </c>
      <c r="P30" s="482">
        <f>'1Ф'!M31-'10квФ'!J30-'10квФ'!L30-'10квФ'!N30</f>
        <v>0</v>
      </c>
      <c r="Q30" s="483">
        <f t="shared" si="3"/>
        <v>0.95599999999999996</v>
      </c>
      <c r="R30" s="479">
        <f t="shared" si="4"/>
        <v>0.95599999999999996</v>
      </c>
      <c r="S30" s="479">
        <f t="shared" si="5"/>
        <v>100</v>
      </c>
      <c r="T30" s="483" t="s">
        <v>174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33.75" customHeight="1">
      <c r="A31" s="357" t="s">
        <v>49</v>
      </c>
      <c r="B31" s="362" t="s">
        <v>50</v>
      </c>
      <c r="C31" s="359" t="s">
        <v>24</v>
      </c>
      <c r="D31" s="114">
        <f>D32</f>
        <v>0.80500000000000005</v>
      </c>
      <c r="E31" s="82">
        <v>0</v>
      </c>
      <c r="F31" s="114">
        <f>F32</f>
        <v>0.80500000000000005</v>
      </c>
      <c r="G31" s="114">
        <f>G32</f>
        <v>0.80500000000000005</v>
      </c>
      <c r="H31" s="133">
        <f>H32</f>
        <v>0</v>
      </c>
      <c r="I31" s="111">
        <v>0</v>
      </c>
      <c r="J31" s="112">
        <v>0</v>
      </c>
      <c r="K31" s="356">
        <v>0</v>
      </c>
      <c r="L31" s="114">
        <f>L32</f>
        <v>0</v>
      </c>
      <c r="M31" s="82">
        <v>0</v>
      </c>
      <c r="N31" s="133">
        <f>N32</f>
        <v>0</v>
      </c>
      <c r="O31" s="134">
        <f>O32</f>
        <v>0.80500000000000005</v>
      </c>
      <c r="P31" s="110">
        <f>P32</f>
        <v>0</v>
      </c>
      <c r="Q31" s="356">
        <f t="shared" si="3"/>
        <v>0.80500000000000005</v>
      </c>
      <c r="R31" s="82">
        <f t="shared" si="4"/>
        <v>0.80500000000000005</v>
      </c>
      <c r="S31" s="82">
        <f t="shared" si="5"/>
        <v>100</v>
      </c>
      <c r="T31" s="356" t="s">
        <v>174</v>
      </c>
    </row>
    <row r="32" spans="1:35" s="452" customFormat="1">
      <c r="A32" s="484" t="s">
        <v>51</v>
      </c>
      <c r="B32" s="476" t="s">
        <v>52</v>
      </c>
      <c r="C32" s="477" t="s">
        <v>53</v>
      </c>
      <c r="D32" s="478">
        <v>0.80500000000000005</v>
      </c>
      <c r="E32" s="479">
        <v>0</v>
      </c>
      <c r="F32" s="478">
        <v>0.80500000000000005</v>
      </c>
      <c r="G32" s="478">
        <v>0.80500000000000005</v>
      </c>
      <c r="H32" s="480">
        <f>J32+L32+N32+P32</f>
        <v>0</v>
      </c>
      <c r="I32" s="492">
        <v>0</v>
      </c>
      <c r="J32" s="493">
        <v>0</v>
      </c>
      <c r="K32" s="483">
        <v>0</v>
      </c>
      <c r="L32" s="478">
        <v>0</v>
      </c>
      <c r="M32" s="479">
        <v>0</v>
      </c>
      <c r="N32" s="480">
        <v>0</v>
      </c>
      <c r="O32" s="481">
        <v>0.80500000000000005</v>
      </c>
      <c r="P32" s="482">
        <f>'1Ф'!M33-'10квФ'!J32-'10квФ'!L32-'10квФ'!N32</f>
        <v>0</v>
      </c>
      <c r="Q32" s="483">
        <f t="shared" si="3"/>
        <v>0.80500000000000005</v>
      </c>
      <c r="R32" s="479">
        <f t="shared" si="4"/>
        <v>0.80500000000000005</v>
      </c>
      <c r="S32" s="479">
        <f t="shared" si="5"/>
        <v>100</v>
      </c>
      <c r="T32" s="483" t="s">
        <v>174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37.5" customHeight="1">
      <c r="A33" s="361" t="s">
        <v>54</v>
      </c>
      <c r="B33" s="362" t="s">
        <v>55</v>
      </c>
      <c r="C33" s="359" t="s">
        <v>24</v>
      </c>
      <c r="D33" s="114">
        <f t="shared" ref="D33:G34" si="11">D34</f>
        <v>0.65</v>
      </c>
      <c r="E33" s="82">
        <v>0</v>
      </c>
      <c r="F33" s="114">
        <f t="shared" si="11"/>
        <v>0.65</v>
      </c>
      <c r="G33" s="114">
        <f t="shared" si="11"/>
        <v>0.65</v>
      </c>
      <c r="H33" s="133">
        <f t="shared" ref="H33:P34" si="12">H34</f>
        <v>0</v>
      </c>
      <c r="I33" s="134">
        <f t="shared" si="12"/>
        <v>0</v>
      </c>
      <c r="J33" s="110">
        <f t="shared" si="12"/>
        <v>0</v>
      </c>
      <c r="K33" s="490">
        <f t="shared" si="12"/>
        <v>0</v>
      </c>
      <c r="L33" s="114">
        <f t="shared" si="12"/>
        <v>0</v>
      </c>
      <c r="M33" s="114">
        <f t="shared" si="12"/>
        <v>650</v>
      </c>
      <c r="N33" s="133">
        <f>N34</f>
        <v>0</v>
      </c>
      <c r="O33" s="134">
        <f t="shared" si="12"/>
        <v>0</v>
      </c>
      <c r="P33" s="110">
        <f t="shared" si="12"/>
        <v>0</v>
      </c>
      <c r="Q33" s="356">
        <f t="shared" si="3"/>
        <v>0.65</v>
      </c>
      <c r="R33" s="82">
        <f t="shared" si="4"/>
        <v>0.65</v>
      </c>
      <c r="S33" s="82" t="s">
        <v>174</v>
      </c>
      <c r="T33" s="356" t="s">
        <v>174</v>
      </c>
    </row>
    <row r="34" spans="1:35" ht="39" customHeight="1">
      <c r="A34" s="361" t="s">
        <v>56</v>
      </c>
      <c r="B34" s="362" t="s">
        <v>57</v>
      </c>
      <c r="C34" s="359" t="s">
        <v>24</v>
      </c>
      <c r="D34" s="114">
        <f t="shared" si="11"/>
        <v>0.65</v>
      </c>
      <c r="E34" s="82">
        <v>0</v>
      </c>
      <c r="F34" s="114">
        <f t="shared" si="11"/>
        <v>0.65</v>
      </c>
      <c r="G34" s="114">
        <f t="shared" si="11"/>
        <v>0.65</v>
      </c>
      <c r="H34" s="133">
        <f t="shared" si="12"/>
        <v>0</v>
      </c>
      <c r="I34" s="134">
        <f t="shared" si="12"/>
        <v>0</v>
      </c>
      <c r="J34" s="110">
        <f t="shared" si="12"/>
        <v>0</v>
      </c>
      <c r="K34" s="490">
        <f t="shared" si="12"/>
        <v>0</v>
      </c>
      <c r="L34" s="114">
        <f t="shared" si="12"/>
        <v>0</v>
      </c>
      <c r="M34" s="114">
        <f t="shared" si="12"/>
        <v>650</v>
      </c>
      <c r="N34" s="133">
        <f>N35</f>
        <v>0</v>
      </c>
      <c r="O34" s="134">
        <f t="shared" si="12"/>
        <v>0</v>
      </c>
      <c r="P34" s="110">
        <f t="shared" si="12"/>
        <v>0</v>
      </c>
      <c r="Q34" s="356">
        <f t="shared" si="3"/>
        <v>0.65</v>
      </c>
      <c r="R34" s="82">
        <f t="shared" si="4"/>
        <v>0.65</v>
      </c>
      <c r="S34" s="82" t="s">
        <v>174</v>
      </c>
      <c r="T34" s="356" t="s">
        <v>174</v>
      </c>
    </row>
    <row r="35" spans="1:35" s="452" customFormat="1" ht="36.75" customHeight="1">
      <c r="A35" s="484" t="s">
        <v>58</v>
      </c>
      <c r="B35" s="476" t="s">
        <v>59</v>
      </c>
      <c r="C35" s="477" t="s">
        <v>60</v>
      </c>
      <c r="D35" s="478">
        <v>0.65</v>
      </c>
      <c r="E35" s="479">
        <v>0</v>
      </c>
      <c r="F35" s="478">
        <v>0.65</v>
      </c>
      <c r="G35" s="478">
        <v>0.65</v>
      </c>
      <c r="H35" s="480">
        <f>J35+L35+N35+P35</f>
        <v>0</v>
      </c>
      <c r="I35" s="481">
        <v>0</v>
      </c>
      <c r="J35" s="482">
        <v>0</v>
      </c>
      <c r="K35" s="491">
        <v>0</v>
      </c>
      <c r="L35" s="478">
        <v>0</v>
      </c>
      <c r="M35" s="478">
        <v>650</v>
      </c>
      <c r="N35" s="480">
        <v>0</v>
      </c>
      <c r="O35" s="481">
        <v>0</v>
      </c>
      <c r="P35" s="482">
        <v>0</v>
      </c>
      <c r="Q35" s="483">
        <f t="shared" si="3"/>
        <v>0.65</v>
      </c>
      <c r="R35" s="479">
        <f t="shared" si="4"/>
        <v>0.65</v>
      </c>
      <c r="S35" s="479" t="s">
        <v>174</v>
      </c>
      <c r="T35" s="483" t="s">
        <v>174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30">
      <c r="A36" s="361" t="s">
        <v>61</v>
      </c>
      <c r="B36" s="362" t="s">
        <v>62</v>
      </c>
      <c r="C36" s="359" t="s">
        <v>24</v>
      </c>
      <c r="D36" s="114">
        <f>SUM(D37:D47)</f>
        <v>17.790000000000003</v>
      </c>
      <c r="E36" s="82">
        <v>0</v>
      </c>
      <c r="F36" s="114">
        <f t="shared" ref="F36:P36" si="13">SUM(F37:F47)</f>
        <v>17.790000000000003</v>
      </c>
      <c r="G36" s="114">
        <f t="shared" si="13"/>
        <v>17.790000000000003</v>
      </c>
      <c r="H36" s="133">
        <f t="shared" si="13"/>
        <v>0</v>
      </c>
      <c r="I36" s="111">
        <f t="shared" si="13"/>
        <v>0</v>
      </c>
      <c r="J36" s="112">
        <f t="shared" si="13"/>
        <v>0</v>
      </c>
      <c r="K36" s="356">
        <f t="shared" si="13"/>
        <v>0</v>
      </c>
      <c r="L36" s="114">
        <f t="shared" si="13"/>
        <v>0</v>
      </c>
      <c r="M36" s="82">
        <f t="shared" si="13"/>
        <v>0.6</v>
      </c>
      <c r="N36" s="133">
        <f t="shared" si="13"/>
        <v>0</v>
      </c>
      <c r="O36" s="111">
        <f t="shared" si="13"/>
        <v>17.190000000000001</v>
      </c>
      <c r="P36" s="112">
        <f t="shared" si="13"/>
        <v>0</v>
      </c>
      <c r="Q36" s="356">
        <f t="shared" si="3"/>
        <v>17.790000000000003</v>
      </c>
      <c r="R36" s="82">
        <f t="shared" si="4"/>
        <v>17.790000000000003</v>
      </c>
      <c r="S36" s="82">
        <f t="shared" si="5"/>
        <v>100</v>
      </c>
      <c r="T36" s="356" t="s">
        <v>174</v>
      </c>
    </row>
    <row r="37" spans="1:35" s="452" customFormat="1" ht="53.25" customHeight="1">
      <c r="A37" s="484" t="s">
        <v>63</v>
      </c>
      <c r="B37" s="485" t="s">
        <v>64</v>
      </c>
      <c r="C37" s="477" t="s">
        <v>65</v>
      </c>
      <c r="D37" s="478">
        <v>0.6</v>
      </c>
      <c r="E37" s="479">
        <v>0</v>
      </c>
      <c r="F37" s="478">
        <v>0.6</v>
      </c>
      <c r="G37" s="478">
        <v>0.6</v>
      </c>
      <c r="H37" s="480">
        <f t="shared" ref="H37:H47" si="14">J37+L37+N37+P37</f>
        <v>0</v>
      </c>
      <c r="I37" s="481">
        <v>0</v>
      </c>
      <c r="J37" s="482">
        <v>0</v>
      </c>
      <c r="K37" s="491">
        <v>0</v>
      </c>
      <c r="L37" s="478">
        <v>0</v>
      </c>
      <c r="M37" s="478">
        <v>0.6</v>
      </c>
      <c r="N37" s="480">
        <v>0</v>
      </c>
      <c r="O37" s="481">
        <v>0</v>
      </c>
      <c r="P37" s="482">
        <v>0</v>
      </c>
      <c r="Q37" s="483">
        <f t="shared" si="3"/>
        <v>0.6</v>
      </c>
      <c r="R37" s="479">
        <f t="shared" si="4"/>
        <v>0.6</v>
      </c>
      <c r="S37" s="479" t="s">
        <v>174</v>
      </c>
      <c r="T37" s="483" t="s">
        <v>174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s="452" customFormat="1" ht="45" customHeight="1">
      <c r="A38" s="484" t="s">
        <v>66</v>
      </c>
      <c r="B38" s="485" t="s">
        <v>67</v>
      </c>
      <c r="C38" s="477" t="s">
        <v>68</v>
      </c>
      <c r="D38" s="478">
        <v>0</v>
      </c>
      <c r="E38" s="479">
        <v>0</v>
      </c>
      <c r="F38" s="478">
        <v>0</v>
      </c>
      <c r="G38" s="478">
        <v>0</v>
      </c>
      <c r="H38" s="480">
        <f t="shared" si="14"/>
        <v>0</v>
      </c>
      <c r="I38" s="481">
        <v>0</v>
      </c>
      <c r="J38" s="482">
        <v>0</v>
      </c>
      <c r="K38" s="491">
        <v>0</v>
      </c>
      <c r="L38" s="478">
        <v>0</v>
      </c>
      <c r="M38" s="478">
        <v>0</v>
      </c>
      <c r="N38" s="480">
        <v>0</v>
      </c>
      <c r="O38" s="481">
        <v>0</v>
      </c>
      <c r="P38" s="482">
        <f>'1Ф'!M39-'10квФ'!J38-'10квФ'!L38-'10квФ'!N38</f>
        <v>0</v>
      </c>
      <c r="Q38" s="483">
        <f t="shared" si="3"/>
        <v>0</v>
      </c>
      <c r="R38" s="479">
        <f t="shared" si="4"/>
        <v>0</v>
      </c>
      <c r="S38" s="479" t="e">
        <f t="shared" si="5"/>
        <v>#DIV/0!</v>
      </c>
      <c r="T38" s="483" t="s">
        <v>174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452" customFormat="1" ht="44.25" customHeight="1">
      <c r="A39" s="484" t="s">
        <v>69</v>
      </c>
      <c r="B39" s="485" t="s">
        <v>70</v>
      </c>
      <c r="C39" s="477" t="s">
        <v>71</v>
      </c>
      <c r="D39" s="478">
        <v>0</v>
      </c>
      <c r="E39" s="479">
        <v>0</v>
      </c>
      <c r="F39" s="478">
        <v>0</v>
      </c>
      <c r="G39" s="478">
        <v>0</v>
      </c>
      <c r="H39" s="480">
        <f t="shared" si="14"/>
        <v>0</v>
      </c>
      <c r="I39" s="492">
        <v>0</v>
      </c>
      <c r="J39" s="493">
        <v>0</v>
      </c>
      <c r="K39" s="483">
        <v>0</v>
      </c>
      <c r="L39" s="478">
        <v>0</v>
      </c>
      <c r="M39" s="479">
        <v>0</v>
      </c>
      <c r="N39" s="480">
        <v>0</v>
      </c>
      <c r="O39" s="481">
        <v>0</v>
      </c>
      <c r="P39" s="482">
        <f>'1Ф'!M40-'10квФ'!J39-'10квФ'!L39-'10квФ'!N39</f>
        <v>0</v>
      </c>
      <c r="Q39" s="483">
        <f t="shared" si="3"/>
        <v>0</v>
      </c>
      <c r="R39" s="479">
        <f t="shared" si="4"/>
        <v>0</v>
      </c>
      <c r="S39" s="479" t="e">
        <f t="shared" si="5"/>
        <v>#DIV/0!</v>
      </c>
      <c r="T39" s="483" t="s">
        <v>174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452" customFormat="1" ht="30">
      <c r="A40" s="484" t="s">
        <v>72</v>
      </c>
      <c r="B40" s="485" t="s">
        <v>73</v>
      </c>
      <c r="C40" s="477" t="s">
        <v>74</v>
      </c>
      <c r="D40" s="478">
        <v>0</v>
      </c>
      <c r="E40" s="479">
        <v>0</v>
      </c>
      <c r="F40" s="478">
        <v>0</v>
      </c>
      <c r="G40" s="478">
        <v>0</v>
      </c>
      <c r="H40" s="480">
        <f t="shared" si="14"/>
        <v>0</v>
      </c>
      <c r="I40" s="481">
        <v>0</v>
      </c>
      <c r="J40" s="482">
        <v>0</v>
      </c>
      <c r="K40" s="491">
        <v>0</v>
      </c>
      <c r="L40" s="478">
        <v>0</v>
      </c>
      <c r="M40" s="478">
        <v>0</v>
      </c>
      <c r="N40" s="480">
        <v>0</v>
      </c>
      <c r="O40" s="481">
        <v>0</v>
      </c>
      <c r="P40" s="482">
        <v>0</v>
      </c>
      <c r="Q40" s="483">
        <f t="shared" si="3"/>
        <v>0</v>
      </c>
      <c r="R40" s="479">
        <f t="shared" si="4"/>
        <v>0</v>
      </c>
      <c r="S40" s="479" t="s">
        <v>174</v>
      </c>
      <c r="T40" s="483" t="s">
        <v>174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452" customFormat="1" ht="45.75" customHeight="1">
      <c r="A41" s="484" t="s">
        <v>75</v>
      </c>
      <c r="B41" s="485" t="s">
        <v>76</v>
      </c>
      <c r="C41" s="477" t="s">
        <v>77</v>
      </c>
      <c r="D41" s="478">
        <v>0</v>
      </c>
      <c r="E41" s="479">
        <v>0</v>
      </c>
      <c r="F41" s="478">
        <v>0</v>
      </c>
      <c r="G41" s="478">
        <v>0</v>
      </c>
      <c r="H41" s="480">
        <f t="shared" si="14"/>
        <v>0</v>
      </c>
      <c r="I41" s="481">
        <v>0</v>
      </c>
      <c r="J41" s="482">
        <v>0</v>
      </c>
      <c r="K41" s="491">
        <v>0</v>
      </c>
      <c r="L41" s="478">
        <v>0</v>
      </c>
      <c r="M41" s="478">
        <v>0</v>
      </c>
      <c r="N41" s="480">
        <v>0</v>
      </c>
      <c r="O41" s="481">
        <v>0</v>
      </c>
      <c r="P41" s="482">
        <f>'1Ф'!M42-'10квФ'!J41-'10квФ'!L41-'10квФ'!N41</f>
        <v>0</v>
      </c>
      <c r="Q41" s="483">
        <f t="shared" si="3"/>
        <v>0</v>
      </c>
      <c r="R41" s="479">
        <f t="shared" si="4"/>
        <v>0</v>
      </c>
      <c r="S41" s="479" t="e">
        <f t="shared" si="5"/>
        <v>#DIV/0!</v>
      </c>
      <c r="T41" s="483" t="s">
        <v>174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452" customFormat="1">
      <c r="A42" s="484" t="s">
        <v>78</v>
      </c>
      <c r="B42" s="485" t="s">
        <v>79</v>
      </c>
      <c r="C42" s="477" t="s">
        <v>80</v>
      </c>
      <c r="D42" s="478">
        <v>0</v>
      </c>
      <c r="E42" s="479">
        <v>0</v>
      </c>
      <c r="F42" s="478">
        <v>0</v>
      </c>
      <c r="G42" s="478">
        <v>0</v>
      </c>
      <c r="H42" s="480">
        <f t="shared" si="14"/>
        <v>0</v>
      </c>
      <c r="I42" s="481">
        <v>0</v>
      </c>
      <c r="J42" s="482">
        <v>0</v>
      </c>
      <c r="K42" s="491">
        <v>0</v>
      </c>
      <c r="L42" s="478">
        <v>0</v>
      </c>
      <c r="M42" s="478">
        <v>0</v>
      </c>
      <c r="N42" s="480">
        <v>0</v>
      </c>
      <c r="O42" s="481">
        <v>0</v>
      </c>
      <c r="P42" s="482">
        <v>0</v>
      </c>
      <c r="Q42" s="483">
        <f t="shared" si="3"/>
        <v>0</v>
      </c>
      <c r="R42" s="479">
        <f t="shared" si="4"/>
        <v>0</v>
      </c>
      <c r="S42" s="479" t="s">
        <v>174</v>
      </c>
      <c r="T42" s="483" t="s">
        <v>174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551" customFormat="1" ht="46.5" customHeight="1">
      <c r="A43" s="484" t="s">
        <v>81</v>
      </c>
      <c r="B43" s="485" t="s">
        <v>82</v>
      </c>
      <c r="C43" s="477" t="s">
        <v>83</v>
      </c>
      <c r="D43" s="478">
        <v>16.91</v>
      </c>
      <c r="E43" s="479">
        <v>0</v>
      </c>
      <c r="F43" s="478">
        <v>16.91</v>
      </c>
      <c r="G43" s="478">
        <v>16.91</v>
      </c>
      <c r="H43" s="480">
        <f t="shared" si="14"/>
        <v>0</v>
      </c>
      <c r="I43" s="481">
        <v>0</v>
      </c>
      <c r="J43" s="482">
        <v>0</v>
      </c>
      <c r="K43" s="491">
        <v>0</v>
      </c>
      <c r="L43" s="478">
        <v>0</v>
      </c>
      <c r="M43" s="478">
        <v>0</v>
      </c>
      <c r="N43" s="480">
        <v>0</v>
      </c>
      <c r="O43" s="481">
        <v>16.91</v>
      </c>
      <c r="P43" s="482">
        <f>'1Ф'!M44-'10квФ'!J43-'10квФ'!L43-'10квФ'!N43</f>
        <v>0</v>
      </c>
      <c r="Q43" s="483">
        <f t="shared" si="3"/>
        <v>16.91</v>
      </c>
      <c r="R43" s="479">
        <f t="shared" si="4"/>
        <v>16.91</v>
      </c>
      <c r="S43" s="479">
        <f t="shared" si="5"/>
        <v>100</v>
      </c>
      <c r="T43" s="483" t="s">
        <v>174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452" customFormat="1" ht="45">
      <c r="A44" s="484" t="s">
        <v>84</v>
      </c>
      <c r="B44" s="486" t="s">
        <v>85</v>
      </c>
      <c r="C44" s="477" t="s">
        <v>86</v>
      </c>
      <c r="D44" s="478">
        <v>0.28000000000000003</v>
      </c>
      <c r="E44" s="479">
        <v>0</v>
      </c>
      <c r="F44" s="478">
        <v>0.28000000000000003</v>
      </c>
      <c r="G44" s="478">
        <v>0.28000000000000003</v>
      </c>
      <c r="H44" s="480">
        <f t="shared" si="14"/>
        <v>0</v>
      </c>
      <c r="I44" s="481">
        <v>0</v>
      </c>
      <c r="J44" s="482">
        <v>0</v>
      </c>
      <c r="K44" s="491">
        <v>0</v>
      </c>
      <c r="L44" s="478">
        <v>0</v>
      </c>
      <c r="M44" s="478">
        <v>0</v>
      </c>
      <c r="N44" s="480">
        <v>0</v>
      </c>
      <c r="O44" s="481">
        <v>0.28000000000000003</v>
      </c>
      <c r="P44" s="482">
        <v>0</v>
      </c>
      <c r="Q44" s="483">
        <f t="shared" si="3"/>
        <v>0.28000000000000003</v>
      </c>
      <c r="R44" s="479">
        <f t="shared" si="4"/>
        <v>0.28000000000000003</v>
      </c>
      <c r="S44" s="479" t="s">
        <v>174</v>
      </c>
      <c r="T44" s="483" t="s">
        <v>174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452" customFormat="1" ht="51.75" customHeight="1">
      <c r="A45" s="484" t="s">
        <v>87</v>
      </c>
      <c r="B45" s="486" t="s">
        <v>88</v>
      </c>
      <c r="C45" s="477" t="s">
        <v>89</v>
      </c>
      <c r="D45" s="478">
        <v>0</v>
      </c>
      <c r="E45" s="479">
        <v>0</v>
      </c>
      <c r="F45" s="478">
        <v>0</v>
      </c>
      <c r="G45" s="478">
        <v>0</v>
      </c>
      <c r="H45" s="480">
        <f t="shared" si="14"/>
        <v>0</v>
      </c>
      <c r="I45" s="481">
        <v>0</v>
      </c>
      <c r="J45" s="482">
        <v>0</v>
      </c>
      <c r="K45" s="491">
        <v>0</v>
      </c>
      <c r="L45" s="478">
        <v>0</v>
      </c>
      <c r="M45" s="478">
        <v>0</v>
      </c>
      <c r="N45" s="480">
        <v>0</v>
      </c>
      <c r="O45" s="481">
        <v>0</v>
      </c>
      <c r="P45" s="482">
        <f>'1Ф'!M46-'10квФ'!J45-'10квФ'!L45-'10квФ'!N45</f>
        <v>0</v>
      </c>
      <c r="Q45" s="483">
        <f t="shared" si="3"/>
        <v>0</v>
      </c>
      <c r="R45" s="479">
        <f t="shared" si="4"/>
        <v>0</v>
      </c>
      <c r="S45" s="479" t="e">
        <f t="shared" si="5"/>
        <v>#DIV/0!</v>
      </c>
      <c r="T45" s="483" t="s">
        <v>174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452" customFormat="1" ht="30">
      <c r="A46" s="484" t="s">
        <v>90</v>
      </c>
      <c r="B46" s="485" t="s">
        <v>91</v>
      </c>
      <c r="C46" s="477" t="s">
        <v>92</v>
      </c>
      <c r="D46" s="478">
        <v>0</v>
      </c>
      <c r="E46" s="479">
        <v>0</v>
      </c>
      <c r="F46" s="478">
        <v>0</v>
      </c>
      <c r="G46" s="478">
        <v>0</v>
      </c>
      <c r="H46" s="480">
        <f t="shared" si="14"/>
        <v>0</v>
      </c>
      <c r="I46" s="481">
        <v>0</v>
      </c>
      <c r="J46" s="482">
        <v>0</v>
      </c>
      <c r="K46" s="491">
        <v>0</v>
      </c>
      <c r="L46" s="478">
        <v>0</v>
      </c>
      <c r="M46" s="478">
        <v>0</v>
      </c>
      <c r="N46" s="480">
        <v>0</v>
      </c>
      <c r="O46" s="481">
        <v>0</v>
      </c>
      <c r="P46" s="482">
        <v>0</v>
      </c>
      <c r="Q46" s="483">
        <f t="shared" si="3"/>
        <v>0</v>
      </c>
      <c r="R46" s="479">
        <f t="shared" si="4"/>
        <v>0</v>
      </c>
      <c r="S46" s="479" t="s">
        <v>174</v>
      </c>
      <c r="T46" s="483" t="s">
        <v>174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452" customFormat="1" ht="30">
      <c r="A47" s="484" t="s">
        <v>93</v>
      </c>
      <c r="B47" s="485" t="s">
        <v>94</v>
      </c>
      <c r="C47" s="477" t="s">
        <v>95</v>
      </c>
      <c r="D47" s="478">
        <v>0</v>
      </c>
      <c r="E47" s="479">
        <v>0</v>
      </c>
      <c r="F47" s="478">
        <v>0</v>
      </c>
      <c r="G47" s="478">
        <v>0</v>
      </c>
      <c r="H47" s="480">
        <f t="shared" si="14"/>
        <v>0</v>
      </c>
      <c r="I47" s="481">
        <v>0</v>
      </c>
      <c r="J47" s="482">
        <v>0</v>
      </c>
      <c r="K47" s="491">
        <v>0</v>
      </c>
      <c r="L47" s="478">
        <v>0</v>
      </c>
      <c r="M47" s="478">
        <v>0</v>
      </c>
      <c r="N47" s="480">
        <v>0</v>
      </c>
      <c r="O47" s="481">
        <v>0</v>
      </c>
      <c r="P47" s="482">
        <v>0</v>
      </c>
      <c r="Q47" s="483">
        <f t="shared" si="3"/>
        <v>0</v>
      </c>
      <c r="R47" s="479">
        <f t="shared" si="4"/>
        <v>0</v>
      </c>
      <c r="S47" s="479" t="s">
        <v>174</v>
      </c>
      <c r="T47" s="483" t="s">
        <v>174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361" t="s">
        <v>96</v>
      </c>
      <c r="B48" s="362" t="s">
        <v>97</v>
      </c>
      <c r="C48" s="359" t="s">
        <v>24</v>
      </c>
      <c r="D48" s="114">
        <f>SUM(D49:D58)</f>
        <v>4.26</v>
      </c>
      <c r="E48" s="82">
        <v>0</v>
      </c>
      <c r="F48" s="114">
        <f t="shared" ref="F48:P48" si="15">SUM(F49:F58)</f>
        <v>4.26</v>
      </c>
      <c r="G48" s="114">
        <f t="shared" si="15"/>
        <v>4.26</v>
      </c>
      <c r="H48" s="133">
        <f t="shared" si="15"/>
        <v>0</v>
      </c>
      <c r="I48" s="134">
        <f t="shared" si="15"/>
        <v>0</v>
      </c>
      <c r="J48" s="110">
        <f t="shared" si="15"/>
        <v>0</v>
      </c>
      <c r="K48" s="490">
        <f t="shared" si="15"/>
        <v>0</v>
      </c>
      <c r="L48" s="114">
        <f t="shared" si="15"/>
        <v>0</v>
      </c>
      <c r="M48" s="114">
        <f t="shared" si="15"/>
        <v>3.26</v>
      </c>
      <c r="N48" s="133">
        <f t="shared" si="15"/>
        <v>0</v>
      </c>
      <c r="O48" s="134">
        <f t="shared" si="15"/>
        <v>1</v>
      </c>
      <c r="P48" s="110">
        <f t="shared" si="15"/>
        <v>0</v>
      </c>
      <c r="Q48" s="356">
        <f t="shared" si="3"/>
        <v>4.26</v>
      </c>
      <c r="R48" s="82">
        <f t="shared" si="4"/>
        <v>4.26</v>
      </c>
      <c r="S48" s="82">
        <f t="shared" si="5"/>
        <v>100</v>
      </c>
      <c r="T48" s="356" t="s">
        <v>174</v>
      </c>
    </row>
    <row r="49" spans="1:35" s="452" customFormat="1" ht="30">
      <c r="A49" s="487" t="s">
        <v>98</v>
      </c>
      <c r="B49" s="457" t="s">
        <v>99</v>
      </c>
      <c r="C49" s="488" t="s">
        <v>100</v>
      </c>
      <c r="D49" s="478">
        <v>0</v>
      </c>
      <c r="E49" s="479">
        <v>0</v>
      </c>
      <c r="F49" s="478">
        <v>0</v>
      </c>
      <c r="G49" s="478">
        <v>0</v>
      </c>
      <c r="H49" s="480">
        <f t="shared" ref="H49:H58" si="16">J49+L49+N49+P49</f>
        <v>0</v>
      </c>
      <c r="I49" s="481">
        <v>0</v>
      </c>
      <c r="J49" s="482">
        <v>0</v>
      </c>
      <c r="K49" s="491">
        <v>0</v>
      </c>
      <c r="L49" s="478">
        <v>0</v>
      </c>
      <c r="M49" s="478">
        <v>0</v>
      </c>
      <c r="N49" s="480">
        <v>0</v>
      </c>
      <c r="O49" s="481">
        <v>0</v>
      </c>
      <c r="P49" s="482">
        <v>0</v>
      </c>
      <c r="Q49" s="483">
        <f t="shared" si="3"/>
        <v>0</v>
      </c>
      <c r="R49" s="479">
        <f t="shared" si="4"/>
        <v>0</v>
      </c>
      <c r="S49" s="479" t="e">
        <f t="shared" si="5"/>
        <v>#DIV/0!</v>
      </c>
      <c r="T49" s="483" t="s">
        <v>174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551" customFormat="1" ht="30">
      <c r="A50" s="484" t="s">
        <v>101</v>
      </c>
      <c r="B50" s="459" t="s">
        <v>102</v>
      </c>
      <c r="C50" s="477" t="s">
        <v>103</v>
      </c>
      <c r="D50" s="478">
        <v>0</v>
      </c>
      <c r="E50" s="479">
        <v>0</v>
      </c>
      <c r="F50" s="478">
        <v>0</v>
      </c>
      <c r="G50" s="478">
        <v>0</v>
      </c>
      <c r="H50" s="480">
        <v>0</v>
      </c>
      <c r="I50" s="481">
        <v>0</v>
      </c>
      <c r="J50" s="482">
        <v>0</v>
      </c>
      <c r="K50" s="491">
        <v>0</v>
      </c>
      <c r="L50" s="478">
        <v>0</v>
      </c>
      <c r="M50" s="478">
        <v>0</v>
      </c>
      <c r="N50" s="480">
        <v>0</v>
      </c>
      <c r="O50" s="481">
        <v>0</v>
      </c>
      <c r="P50" s="482">
        <v>0</v>
      </c>
      <c r="Q50" s="483">
        <f t="shared" si="3"/>
        <v>0</v>
      </c>
      <c r="R50" s="479">
        <f t="shared" si="4"/>
        <v>0</v>
      </c>
      <c r="S50" s="479" t="s">
        <v>174</v>
      </c>
      <c r="T50" s="483" t="s">
        <v>174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452" customFormat="1" ht="30">
      <c r="A51" s="484" t="s">
        <v>104</v>
      </c>
      <c r="B51" s="459" t="s">
        <v>105</v>
      </c>
      <c r="C51" s="477" t="s">
        <v>106</v>
      </c>
      <c r="D51" s="478">
        <v>0</v>
      </c>
      <c r="E51" s="479">
        <v>0</v>
      </c>
      <c r="F51" s="478">
        <v>0</v>
      </c>
      <c r="G51" s="478">
        <v>0</v>
      </c>
      <c r="H51" s="480">
        <v>0</v>
      </c>
      <c r="I51" s="481">
        <v>0</v>
      </c>
      <c r="J51" s="482">
        <v>0</v>
      </c>
      <c r="K51" s="491">
        <v>0</v>
      </c>
      <c r="L51" s="478">
        <v>0</v>
      </c>
      <c r="M51" s="478">
        <v>0</v>
      </c>
      <c r="N51" s="480">
        <v>0</v>
      </c>
      <c r="O51" s="481">
        <v>0</v>
      </c>
      <c r="P51" s="482">
        <f>'1Ф'!M52-'10квФ'!J51-'10квФ'!L51-'10квФ'!N51</f>
        <v>0</v>
      </c>
      <c r="Q51" s="483">
        <f t="shared" si="3"/>
        <v>0</v>
      </c>
      <c r="R51" s="479">
        <f t="shared" si="4"/>
        <v>0</v>
      </c>
      <c r="S51" s="479" t="e">
        <f t="shared" si="5"/>
        <v>#DIV/0!</v>
      </c>
      <c r="T51" s="483" t="s">
        <v>174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452" customFormat="1" ht="30">
      <c r="A52" s="484" t="s">
        <v>107</v>
      </c>
      <c r="B52" s="459" t="s">
        <v>108</v>
      </c>
      <c r="C52" s="477" t="s">
        <v>109</v>
      </c>
      <c r="D52" s="478">
        <v>2.5099999999999998</v>
      </c>
      <c r="E52" s="479">
        <v>0</v>
      </c>
      <c r="F52" s="478">
        <v>2.5099999999999998</v>
      </c>
      <c r="G52" s="478">
        <v>2.5099999999999998</v>
      </c>
      <c r="H52" s="480">
        <f t="shared" si="16"/>
        <v>0</v>
      </c>
      <c r="I52" s="481">
        <v>0</v>
      </c>
      <c r="J52" s="482">
        <v>0</v>
      </c>
      <c r="K52" s="491">
        <v>0</v>
      </c>
      <c r="L52" s="478">
        <v>0</v>
      </c>
      <c r="M52" s="478">
        <v>2.5099999999999998</v>
      </c>
      <c r="N52" s="480">
        <v>0</v>
      </c>
      <c r="O52" s="481">
        <v>0</v>
      </c>
      <c r="P52" s="482">
        <v>0</v>
      </c>
      <c r="Q52" s="483">
        <f t="shared" si="3"/>
        <v>2.5099999999999998</v>
      </c>
      <c r="R52" s="479">
        <f t="shared" si="4"/>
        <v>2.5099999999999998</v>
      </c>
      <c r="S52" s="479" t="s">
        <v>174</v>
      </c>
      <c r="T52" s="483" t="s">
        <v>174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452" customFormat="1">
      <c r="A53" s="484" t="s">
        <v>110</v>
      </c>
      <c r="B53" s="459" t="s">
        <v>111</v>
      </c>
      <c r="C53" s="477" t="s">
        <v>112</v>
      </c>
      <c r="D53" s="478">
        <v>0.75</v>
      </c>
      <c r="E53" s="479">
        <v>0</v>
      </c>
      <c r="F53" s="478">
        <v>0.75</v>
      </c>
      <c r="G53" s="478">
        <v>0.75</v>
      </c>
      <c r="H53" s="480">
        <f t="shared" si="16"/>
        <v>0</v>
      </c>
      <c r="I53" s="481">
        <v>0</v>
      </c>
      <c r="J53" s="482">
        <v>0</v>
      </c>
      <c r="K53" s="491">
        <v>0</v>
      </c>
      <c r="L53" s="478">
        <v>0</v>
      </c>
      <c r="M53" s="478">
        <v>0.75</v>
      </c>
      <c r="N53" s="480">
        <v>0</v>
      </c>
      <c r="O53" s="481">
        <v>0</v>
      </c>
      <c r="P53" s="482">
        <v>0</v>
      </c>
      <c r="Q53" s="483">
        <f t="shared" si="3"/>
        <v>0.75</v>
      </c>
      <c r="R53" s="479">
        <f t="shared" si="4"/>
        <v>0.75</v>
      </c>
      <c r="S53" s="479" t="s">
        <v>174</v>
      </c>
      <c r="T53" s="483" t="s">
        <v>174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452" customFormat="1">
      <c r="A54" s="484" t="s">
        <v>113</v>
      </c>
      <c r="B54" s="459" t="s">
        <v>114</v>
      </c>
      <c r="C54" s="477" t="s">
        <v>115</v>
      </c>
      <c r="D54" s="478">
        <v>0</v>
      </c>
      <c r="E54" s="479">
        <v>0</v>
      </c>
      <c r="F54" s="478">
        <v>0</v>
      </c>
      <c r="G54" s="478">
        <v>0</v>
      </c>
      <c r="H54" s="480">
        <f t="shared" si="16"/>
        <v>0</v>
      </c>
      <c r="I54" s="481">
        <v>0</v>
      </c>
      <c r="J54" s="482">
        <v>0</v>
      </c>
      <c r="K54" s="491">
        <v>0</v>
      </c>
      <c r="L54" s="478">
        <v>0</v>
      </c>
      <c r="M54" s="478">
        <v>0</v>
      </c>
      <c r="N54" s="480">
        <v>0</v>
      </c>
      <c r="O54" s="481">
        <v>0</v>
      </c>
      <c r="P54" s="482">
        <f>'1Ф'!M55-'10квФ'!J54-'10квФ'!L54-'10квФ'!N54</f>
        <v>0</v>
      </c>
      <c r="Q54" s="483">
        <f t="shared" si="3"/>
        <v>0</v>
      </c>
      <c r="R54" s="479">
        <f t="shared" si="4"/>
        <v>0</v>
      </c>
      <c r="S54" s="479" t="e">
        <f t="shared" si="5"/>
        <v>#DIV/0!</v>
      </c>
      <c r="T54" s="483" t="s">
        <v>174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551" customFormat="1" ht="52.5" customHeight="1">
      <c r="A55" s="484" t="s">
        <v>116</v>
      </c>
      <c r="B55" s="459" t="s">
        <v>117</v>
      </c>
      <c r="C55" s="477" t="s">
        <v>118</v>
      </c>
      <c r="D55" s="478">
        <v>0.57199999999999995</v>
      </c>
      <c r="E55" s="479">
        <v>0</v>
      </c>
      <c r="F55" s="478">
        <v>0.57199999999999995</v>
      </c>
      <c r="G55" s="478">
        <v>0.57199999999999995</v>
      </c>
      <c r="H55" s="480">
        <f t="shared" si="16"/>
        <v>0</v>
      </c>
      <c r="I55" s="481">
        <v>0</v>
      </c>
      <c r="J55" s="482">
        <v>0</v>
      </c>
      <c r="K55" s="491">
        <v>0</v>
      </c>
      <c r="L55" s="478">
        <v>0</v>
      </c>
      <c r="M55" s="478">
        <v>0</v>
      </c>
      <c r="N55" s="480">
        <v>0</v>
      </c>
      <c r="O55" s="481">
        <v>0.57199999999999995</v>
      </c>
      <c r="P55" s="482">
        <f>'1Ф'!M56-'10квФ'!J55-'10квФ'!L55-'10квФ'!N55</f>
        <v>0</v>
      </c>
      <c r="Q55" s="483">
        <f t="shared" si="3"/>
        <v>0.57199999999999995</v>
      </c>
      <c r="R55" s="479">
        <f t="shared" si="4"/>
        <v>0.57199999999999995</v>
      </c>
      <c r="S55" s="479">
        <f t="shared" si="5"/>
        <v>100</v>
      </c>
      <c r="T55" s="483" t="s">
        <v>174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452" customFormat="1" ht="21" customHeight="1">
      <c r="A56" s="484" t="s">
        <v>119</v>
      </c>
      <c r="B56" s="459" t="s">
        <v>120</v>
      </c>
      <c r="C56" s="477" t="s">
        <v>121</v>
      </c>
      <c r="D56" s="478">
        <v>0</v>
      </c>
      <c r="E56" s="479">
        <v>0</v>
      </c>
      <c r="F56" s="478">
        <v>0</v>
      </c>
      <c r="G56" s="478">
        <v>0</v>
      </c>
      <c r="H56" s="480">
        <f t="shared" si="16"/>
        <v>0</v>
      </c>
      <c r="I56" s="481">
        <v>0</v>
      </c>
      <c r="J56" s="482">
        <v>0</v>
      </c>
      <c r="K56" s="491">
        <v>0</v>
      </c>
      <c r="L56" s="478">
        <v>0</v>
      </c>
      <c r="M56" s="478">
        <v>0</v>
      </c>
      <c r="N56" s="480">
        <v>0</v>
      </c>
      <c r="O56" s="481">
        <v>0</v>
      </c>
      <c r="P56" s="482">
        <v>0</v>
      </c>
      <c r="Q56" s="483">
        <f t="shared" si="3"/>
        <v>0</v>
      </c>
      <c r="R56" s="479">
        <f t="shared" si="4"/>
        <v>0</v>
      </c>
      <c r="S56" s="479" t="s">
        <v>174</v>
      </c>
      <c r="T56" s="483" t="s">
        <v>174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551" customFormat="1" ht="69" customHeight="1">
      <c r="A57" s="484" t="s">
        <v>122</v>
      </c>
      <c r="B57" s="459" t="s">
        <v>123</v>
      </c>
      <c r="C57" s="477" t="s">
        <v>124</v>
      </c>
      <c r="D57" s="478">
        <v>0.42799999999999999</v>
      </c>
      <c r="E57" s="479">
        <v>0</v>
      </c>
      <c r="F57" s="478">
        <v>0.42799999999999999</v>
      </c>
      <c r="G57" s="478">
        <v>0.42799999999999999</v>
      </c>
      <c r="H57" s="480">
        <f t="shared" si="16"/>
        <v>0</v>
      </c>
      <c r="I57" s="481">
        <v>0</v>
      </c>
      <c r="J57" s="482">
        <v>0</v>
      </c>
      <c r="K57" s="491">
        <v>0</v>
      </c>
      <c r="L57" s="478">
        <v>0</v>
      </c>
      <c r="M57" s="478">
        <v>0</v>
      </c>
      <c r="N57" s="480">
        <v>0</v>
      </c>
      <c r="O57" s="481">
        <v>0.42799999999999999</v>
      </c>
      <c r="P57" s="482">
        <v>0</v>
      </c>
      <c r="Q57" s="483">
        <f t="shared" si="3"/>
        <v>0.42799999999999999</v>
      </c>
      <c r="R57" s="479">
        <f t="shared" si="4"/>
        <v>0.42799999999999999</v>
      </c>
      <c r="S57" s="479" t="s">
        <v>174</v>
      </c>
      <c r="T57" s="483" t="s">
        <v>174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452" customFormat="1" ht="35.25" customHeight="1" thickBot="1">
      <c r="A58" s="548" t="s">
        <v>125</v>
      </c>
      <c r="B58" s="461" t="s">
        <v>126</v>
      </c>
      <c r="C58" s="498" t="s">
        <v>127</v>
      </c>
      <c r="D58" s="502">
        <v>0</v>
      </c>
      <c r="E58" s="501">
        <v>0</v>
      </c>
      <c r="F58" s="502">
        <v>0</v>
      </c>
      <c r="G58" s="502">
        <v>0</v>
      </c>
      <c r="H58" s="549">
        <f t="shared" si="16"/>
        <v>0</v>
      </c>
      <c r="I58" s="489">
        <v>0</v>
      </c>
      <c r="J58" s="494">
        <v>0</v>
      </c>
      <c r="K58" s="550">
        <v>0</v>
      </c>
      <c r="L58" s="502">
        <v>0</v>
      </c>
      <c r="M58" s="502">
        <v>0</v>
      </c>
      <c r="N58" s="549">
        <v>0</v>
      </c>
      <c r="O58" s="489">
        <v>0</v>
      </c>
      <c r="P58" s="494">
        <f>'1Ф'!M59-'10квФ'!J58-'10квФ'!L58-'10квФ'!N58</f>
        <v>0</v>
      </c>
      <c r="Q58" s="507">
        <f t="shared" si="3"/>
        <v>0</v>
      </c>
      <c r="R58" s="501">
        <f t="shared" si="4"/>
        <v>0</v>
      </c>
      <c r="S58" s="501" t="e">
        <f t="shared" si="5"/>
        <v>#DIV/0!</v>
      </c>
      <c r="T58" s="507" t="s">
        <v>174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70" spans="15:15">
      <c r="O70" s="1" t="s">
        <v>910</v>
      </c>
    </row>
  </sheetData>
  <autoFilter ref="A18:BR58" xr:uid="{C88FA309-199C-49FF-AEA3-E55970F58702}"/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 r:id="rId1"/>
  <headerFooter alignWithMargins="0"/>
  <colBreaks count="1" manualBreakCount="1">
    <brk id="10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60"/>
  <sheetViews>
    <sheetView zoomScale="70" zoomScaleNormal="70" workbookViewId="0">
      <selection activeCell="A6" sqref="A6"/>
    </sheetView>
  </sheetViews>
  <sheetFormatPr defaultColWidth="9" defaultRowHeight="15.75" customHeight="1"/>
  <cols>
    <col min="1" max="1" width="11.25" style="1" customWidth="1"/>
    <col min="2" max="2" width="48.5" style="1" customWidth="1"/>
    <col min="3" max="3" width="17.375" style="1" customWidth="1"/>
    <col min="4" max="4" width="14" style="1" customWidth="1"/>
    <col min="5" max="5" width="11.875" style="1" customWidth="1"/>
    <col min="6" max="7" width="12.625" style="1" customWidth="1"/>
    <col min="8" max="10" width="11.875" style="1" customWidth="1"/>
    <col min="11" max="12" width="12.5" style="1" customWidth="1"/>
    <col min="13" max="13" width="11.875" style="1" customWidth="1"/>
    <col min="14" max="23" width="8.75" style="1" customWidth="1"/>
    <col min="24" max="24" width="18.75" style="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18.75">
      <c r="X1" s="3" t="s">
        <v>911</v>
      </c>
    </row>
    <row r="2" spans="1:30" ht="18.75">
      <c r="X2" s="4" t="s">
        <v>1</v>
      </c>
    </row>
    <row r="3" spans="1:30" ht="18.75">
      <c r="X3" s="4" t="s">
        <v>2</v>
      </c>
    </row>
    <row r="4" spans="1:30" ht="18.75">
      <c r="A4" s="745" t="s">
        <v>1095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17"/>
      <c r="Z4" s="17"/>
      <c r="AA4" s="17"/>
      <c r="AB4" s="17"/>
      <c r="AC4" s="17"/>
    </row>
    <row r="5" spans="1:30" ht="18.75" customHeight="1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5"/>
      <c r="Z5" s="5"/>
      <c r="AA5" s="5"/>
      <c r="AB5" s="5"/>
      <c r="AC5" s="5"/>
      <c r="AD5" s="5"/>
    </row>
    <row r="6" spans="1:30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30" ht="18.75" customHeight="1">
      <c r="A7" s="752" t="s">
        <v>912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5"/>
      <c r="Z7" s="5"/>
      <c r="AA7" s="5"/>
      <c r="AB7" s="5"/>
      <c r="AC7" s="5"/>
    </row>
    <row r="8" spans="1:30">
      <c r="A8" s="854" t="s">
        <v>899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22"/>
      <c r="Z8" s="22"/>
      <c r="AA8" s="22"/>
      <c r="AB8" s="22"/>
      <c r="AC8" s="22"/>
    </row>
    <row r="9" spans="1:30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30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17"/>
      <c r="Z10" s="17"/>
      <c r="AA10" s="17"/>
      <c r="AB10" s="17"/>
      <c r="AC10" s="17"/>
    </row>
    <row r="11" spans="1:30" ht="18.75">
      <c r="A11" s="758"/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AC11" s="4"/>
    </row>
    <row r="12" spans="1:30" ht="18.75">
      <c r="A12" s="853" t="s">
        <v>1083</v>
      </c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3"/>
      <c r="X12" s="853"/>
      <c r="Y12" s="23"/>
      <c r="Z12" s="23"/>
      <c r="AA12" s="23"/>
      <c r="AB12" s="132"/>
      <c r="AC12" s="132"/>
    </row>
    <row r="13" spans="1:30">
      <c r="A13" s="854" t="s">
        <v>240</v>
      </c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22"/>
      <c r="Z13" s="22"/>
      <c r="AA13" s="22"/>
      <c r="AB13" s="22"/>
      <c r="AC13" s="22"/>
    </row>
    <row r="14" spans="1:30">
      <c r="A14" s="858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</row>
    <row r="15" spans="1:30" ht="30.75" customHeight="1">
      <c r="A15" s="742" t="s">
        <v>6</v>
      </c>
      <c r="B15" s="742" t="s">
        <v>7</v>
      </c>
      <c r="C15" s="739" t="s">
        <v>8</v>
      </c>
      <c r="D15" s="742" t="s">
        <v>913</v>
      </c>
      <c r="E15" s="742"/>
      <c r="F15" s="742"/>
      <c r="G15" s="742"/>
      <c r="H15" s="742"/>
      <c r="I15" s="742"/>
      <c r="J15" s="742"/>
      <c r="K15" s="742"/>
      <c r="L15" s="742"/>
      <c r="M15" s="742"/>
      <c r="N15" s="742" t="s">
        <v>903</v>
      </c>
      <c r="O15" s="742"/>
      <c r="P15" s="742"/>
      <c r="Q15" s="742"/>
      <c r="R15" s="742"/>
      <c r="S15" s="742"/>
      <c r="T15" s="742"/>
      <c r="U15" s="742"/>
      <c r="V15" s="742"/>
      <c r="W15" s="742"/>
      <c r="X15" s="742" t="s">
        <v>11</v>
      </c>
    </row>
    <row r="16" spans="1:30" ht="30.75" customHeight="1">
      <c r="A16" s="742"/>
      <c r="B16" s="742"/>
      <c r="C16" s="740"/>
      <c r="D16" s="742" t="s">
        <v>1129</v>
      </c>
      <c r="E16" s="742"/>
      <c r="F16" s="742"/>
      <c r="G16" s="742"/>
      <c r="H16" s="742"/>
      <c r="I16" s="739"/>
      <c r="J16" s="739"/>
      <c r="K16" s="739"/>
      <c r="L16" s="739"/>
      <c r="M16" s="739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</row>
    <row r="17" spans="1:36" ht="42.75" customHeight="1">
      <c r="A17" s="742"/>
      <c r="B17" s="742"/>
      <c r="C17" s="740"/>
      <c r="D17" s="742" t="s">
        <v>12</v>
      </c>
      <c r="E17" s="742"/>
      <c r="F17" s="742"/>
      <c r="G17" s="742"/>
      <c r="H17" s="747"/>
      <c r="I17" s="742" t="s">
        <v>13</v>
      </c>
      <c r="J17" s="742"/>
      <c r="K17" s="742"/>
      <c r="L17" s="742"/>
      <c r="M17" s="742"/>
      <c r="N17" s="857" t="s">
        <v>14</v>
      </c>
      <c r="O17" s="743"/>
      <c r="P17" s="743" t="s">
        <v>15</v>
      </c>
      <c r="Q17" s="743"/>
      <c r="R17" s="743" t="s">
        <v>16</v>
      </c>
      <c r="S17" s="743"/>
      <c r="T17" s="743" t="s">
        <v>17</v>
      </c>
      <c r="U17" s="743"/>
      <c r="V17" s="743" t="s">
        <v>18</v>
      </c>
      <c r="W17" s="743"/>
      <c r="X17" s="742"/>
    </row>
    <row r="18" spans="1:36" ht="143.25" customHeight="1">
      <c r="A18" s="742"/>
      <c r="B18" s="742"/>
      <c r="C18" s="740"/>
      <c r="D18" s="859" t="s">
        <v>14</v>
      </c>
      <c r="E18" s="859" t="s">
        <v>15</v>
      </c>
      <c r="F18" s="859" t="s">
        <v>16</v>
      </c>
      <c r="G18" s="859" t="s">
        <v>17</v>
      </c>
      <c r="H18" s="861" t="s">
        <v>18</v>
      </c>
      <c r="I18" s="743" t="s">
        <v>19</v>
      </c>
      <c r="J18" s="743" t="s">
        <v>15</v>
      </c>
      <c r="K18" s="743" t="s">
        <v>16</v>
      </c>
      <c r="L18" s="743" t="s">
        <v>17</v>
      </c>
      <c r="M18" s="743" t="s">
        <v>18</v>
      </c>
      <c r="N18" s="857"/>
      <c r="O18" s="743"/>
      <c r="P18" s="743"/>
      <c r="Q18" s="743"/>
      <c r="R18" s="743"/>
      <c r="S18" s="743"/>
      <c r="T18" s="743"/>
      <c r="U18" s="743"/>
      <c r="V18" s="743"/>
      <c r="W18" s="743"/>
      <c r="X18" s="742"/>
    </row>
    <row r="19" spans="1:36" ht="47.25">
      <c r="A19" s="742"/>
      <c r="B19" s="742"/>
      <c r="C19" s="741"/>
      <c r="D19" s="860"/>
      <c r="E19" s="860"/>
      <c r="F19" s="860"/>
      <c r="G19" s="860"/>
      <c r="H19" s="862"/>
      <c r="I19" s="743"/>
      <c r="J19" s="743"/>
      <c r="K19" s="743"/>
      <c r="L19" s="743"/>
      <c r="M19" s="743"/>
      <c r="N19" s="635" t="s">
        <v>909</v>
      </c>
      <c r="O19" s="117" t="s">
        <v>21</v>
      </c>
      <c r="P19" s="117" t="s">
        <v>909</v>
      </c>
      <c r="Q19" s="117" t="s">
        <v>21</v>
      </c>
      <c r="R19" s="117" t="s">
        <v>909</v>
      </c>
      <c r="S19" s="117" t="s">
        <v>21</v>
      </c>
      <c r="T19" s="117" t="s">
        <v>909</v>
      </c>
      <c r="U19" s="117" t="s">
        <v>21</v>
      </c>
      <c r="V19" s="117" t="s">
        <v>909</v>
      </c>
      <c r="W19" s="117" t="s">
        <v>21</v>
      </c>
      <c r="X19" s="742"/>
    </row>
    <row r="20" spans="1:36" ht="26.25" customHeight="1">
      <c r="A20" s="117">
        <v>1</v>
      </c>
      <c r="B20" s="117">
        <f>A20+1</f>
        <v>2</v>
      </c>
      <c r="C20" s="125">
        <v>3</v>
      </c>
      <c r="D20" s="117">
        <v>4</v>
      </c>
      <c r="E20" s="117">
        <f t="shared" ref="E20:X20" si="0">D20+1</f>
        <v>5</v>
      </c>
      <c r="F20" s="117">
        <f t="shared" si="0"/>
        <v>6</v>
      </c>
      <c r="G20" s="117">
        <f t="shared" si="0"/>
        <v>7</v>
      </c>
      <c r="H20" s="634">
        <f t="shared" si="0"/>
        <v>8</v>
      </c>
      <c r="I20" s="657">
        <f t="shared" si="0"/>
        <v>9</v>
      </c>
      <c r="J20" s="657">
        <f t="shared" si="0"/>
        <v>10</v>
      </c>
      <c r="K20" s="657">
        <f t="shared" si="0"/>
        <v>11</v>
      </c>
      <c r="L20" s="657">
        <f t="shared" si="0"/>
        <v>12</v>
      </c>
      <c r="M20" s="657">
        <f t="shared" si="0"/>
        <v>13</v>
      </c>
      <c r="N20" s="635">
        <f t="shared" si="0"/>
        <v>14</v>
      </c>
      <c r="O20" s="117">
        <f t="shared" si="0"/>
        <v>15</v>
      </c>
      <c r="P20" s="117">
        <f t="shared" si="0"/>
        <v>16</v>
      </c>
      <c r="Q20" s="117">
        <f t="shared" si="0"/>
        <v>17</v>
      </c>
      <c r="R20" s="117">
        <f t="shared" si="0"/>
        <v>18</v>
      </c>
      <c r="S20" s="117">
        <f t="shared" si="0"/>
        <v>19</v>
      </c>
      <c r="T20" s="117">
        <f t="shared" si="0"/>
        <v>20</v>
      </c>
      <c r="U20" s="117">
        <f t="shared" si="0"/>
        <v>21</v>
      </c>
      <c r="V20" s="117">
        <f t="shared" si="0"/>
        <v>22</v>
      </c>
      <c r="W20" s="117">
        <f t="shared" si="0"/>
        <v>23</v>
      </c>
      <c r="X20" s="117">
        <f t="shared" si="0"/>
        <v>24</v>
      </c>
    </row>
    <row r="21" spans="1:36" ht="26.25" customHeight="1">
      <c r="A21" s="353" t="s">
        <v>22</v>
      </c>
      <c r="B21" s="354" t="s">
        <v>23</v>
      </c>
      <c r="C21" s="355" t="s">
        <v>24</v>
      </c>
      <c r="D21" s="114">
        <f>D22+D23+D24</f>
        <v>29.166000000000004</v>
      </c>
      <c r="E21" s="117">
        <v>0</v>
      </c>
      <c r="F21" s="117">
        <v>0</v>
      </c>
      <c r="G21" s="114">
        <f>G22+G23+G24</f>
        <v>29.166000000000004</v>
      </c>
      <c r="H21" s="634">
        <v>0</v>
      </c>
      <c r="I21" s="114">
        <f>I22+I23+I24</f>
        <v>0</v>
      </c>
      <c r="J21" s="657">
        <v>0</v>
      </c>
      <c r="K21" s="657">
        <v>0</v>
      </c>
      <c r="L21" s="114">
        <f>L22+L23+L24</f>
        <v>0</v>
      </c>
      <c r="M21" s="657">
        <v>0</v>
      </c>
      <c r="N21" s="356">
        <f>N22+N23+N24</f>
        <v>29.166000000000004</v>
      </c>
      <c r="O21" s="117">
        <f>U21</f>
        <v>100</v>
      </c>
      <c r="P21" s="117">
        <v>0</v>
      </c>
      <c r="Q21" s="117">
        <v>0</v>
      </c>
      <c r="R21" s="117">
        <v>0</v>
      </c>
      <c r="S21" s="117">
        <v>0</v>
      </c>
      <c r="T21" s="82">
        <f>G21-L21</f>
        <v>29.166000000000004</v>
      </c>
      <c r="U21" s="117">
        <f>T21/G21*100</f>
        <v>100</v>
      </c>
      <c r="V21" s="117">
        <v>0</v>
      </c>
      <c r="W21" s="117">
        <v>0</v>
      </c>
      <c r="X21" s="117">
        <v>0</v>
      </c>
    </row>
    <row r="22" spans="1:36" ht="26.25" customHeight="1">
      <c r="A22" s="357" t="s">
        <v>25</v>
      </c>
      <c r="B22" s="358" t="s">
        <v>26</v>
      </c>
      <c r="C22" s="359" t="s">
        <v>24</v>
      </c>
      <c r="D22" s="135">
        <f>D26</f>
        <v>7.1159999999999997</v>
      </c>
      <c r="E22" s="116">
        <v>0</v>
      </c>
      <c r="F22" s="116">
        <v>0</v>
      </c>
      <c r="G22" s="135">
        <f>G26</f>
        <v>7.1159999999999997</v>
      </c>
      <c r="H22" s="637">
        <v>0</v>
      </c>
      <c r="I22" s="114">
        <f>I26</f>
        <v>0</v>
      </c>
      <c r="J22" s="657">
        <v>0</v>
      </c>
      <c r="K22" s="657">
        <v>0</v>
      </c>
      <c r="L22" s="114">
        <f>L26</f>
        <v>0</v>
      </c>
      <c r="M22" s="657">
        <v>0</v>
      </c>
      <c r="N22" s="356">
        <f>N26</f>
        <v>7.1159999999999997</v>
      </c>
      <c r="O22" s="117">
        <f t="shared" ref="O22:O57" si="1">U22</f>
        <v>100</v>
      </c>
      <c r="P22" s="117">
        <v>0</v>
      </c>
      <c r="Q22" s="117">
        <v>0</v>
      </c>
      <c r="R22" s="117">
        <v>0</v>
      </c>
      <c r="S22" s="117">
        <v>0</v>
      </c>
      <c r="T22" s="117">
        <f t="shared" ref="T22:T60" si="2">G22-L22</f>
        <v>7.1159999999999997</v>
      </c>
      <c r="U22" s="117">
        <f t="shared" ref="U22:U60" si="3">T22/G22*100</f>
        <v>100</v>
      </c>
      <c r="V22" s="117">
        <v>0</v>
      </c>
      <c r="W22" s="117">
        <v>0</v>
      </c>
      <c r="X22" s="117">
        <v>0</v>
      </c>
    </row>
    <row r="23" spans="1:36" ht="26.25" customHeight="1">
      <c r="A23" s="357" t="s">
        <v>27</v>
      </c>
      <c r="B23" s="358" t="s">
        <v>28</v>
      </c>
      <c r="C23" s="359" t="s">
        <v>24</v>
      </c>
      <c r="D23" s="114">
        <f>D38</f>
        <v>17.790000000000003</v>
      </c>
      <c r="E23" s="117">
        <v>0</v>
      </c>
      <c r="F23" s="117">
        <v>0</v>
      </c>
      <c r="G23" s="114">
        <f>G38</f>
        <v>17.790000000000003</v>
      </c>
      <c r="H23" s="634">
        <v>0</v>
      </c>
      <c r="I23" s="114">
        <f>I38</f>
        <v>0</v>
      </c>
      <c r="J23" s="657">
        <v>0</v>
      </c>
      <c r="K23" s="657">
        <v>0</v>
      </c>
      <c r="L23" s="114">
        <f>L38</f>
        <v>0</v>
      </c>
      <c r="M23" s="657">
        <v>0</v>
      </c>
      <c r="N23" s="356">
        <f>N38</f>
        <v>17.790000000000003</v>
      </c>
      <c r="O23" s="117">
        <f t="shared" si="1"/>
        <v>100</v>
      </c>
      <c r="P23" s="117">
        <v>0</v>
      </c>
      <c r="Q23" s="117">
        <v>0</v>
      </c>
      <c r="R23" s="117">
        <v>0</v>
      </c>
      <c r="S23" s="117">
        <v>0</v>
      </c>
      <c r="T23" s="117">
        <f t="shared" si="2"/>
        <v>17.790000000000003</v>
      </c>
      <c r="U23" s="117">
        <f t="shared" si="3"/>
        <v>100</v>
      </c>
      <c r="V23" s="117">
        <v>0</v>
      </c>
      <c r="W23" s="117">
        <v>0</v>
      </c>
      <c r="X23" s="117">
        <v>0</v>
      </c>
    </row>
    <row r="24" spans="1:36" ht="26.25" customHeight="1">
      <c r="A24" s="357" t="s">
        <v>29</v>
      </c>
      <c r="B24" s="360" t="s">
        <v>30</v>
      </c>
      <c r="C24" s="359" t="s">
        <v>24</v>
      </c>
      <c r="D24" s="114">
        <f>D50</f>
        <v>4.26</v>
      </c>
      <c r="E24" s="117">
        <v>0</v>
      </c>
      <c r="F24" s="117">
        <v>0</v>
      </c>
      <c r="G24" s="114">
        <f>G50</f>
        <v>4.26</v>
      </c>
      <c r="H24" s="634">
        <v>0</v>
      </c>
      <c r="I24" s="114">
        <f>I50</f>
        <v>0</v>
      </c>
      <c r="J24" s="657">
        <v>0</v>
      </c>
      <c r="K24" s="657">
        <v>0</v>
      </c>
      <c r="L24" s="114">
        <f>L50</f>
        <v>0</v>
      </c>
      <c r="M24" s="657">
        <v>0</v>
      </c>
      <c r="N24" s="356">
        <f>N50</f>
        <v>4.26</v>
      </c>
      <c r="O24" s="117">
        <f t="shared" si="1"/>
        <v>100</v>
      </c>
      <c r="P24" s="117">
        <v>0</v>
      </c>
      <c r="Q24" s="117">
        <v>0</v>
      </c>
      <c r="R24" s="117">
        <v>0</v>
      </c>
      <c r="S24" s="117">
        <v>0</v>
      </c>
      <c r="T24" s="117">
        <f t="shared" si="2"/>
        <v>4.26</v>
      </c>
      <c r="U24" s="117">
        <f t="shared" si="3"/>
        <v>100</v>
      </c>
      <c r="V24" s="117">
        <v>0</v>
      </c>
      <c r="W24" s="117">
        <v>0</v>
      </c>
      <c r="X24" s="117">
        <v>0</v>
      </c>
    </row>
    <row r="25" spans="1:36" ht="26.25" customHeight="1">
      <c r="A25" s="357">
        <v>1</v>
      </c>
      <c r="B25" s="360" t="s">
        <v>31</v>
      </c>
      <c r="C25" s="359" t="s">
        <v>24</v>
      </c>
      <c r="D25" s="114">
        <f>D26+D38+D50</f>
        <v>29.166000000000004</v>
      </c>
      <c r="E25" s="117">
        <v>0</v>
      </c>
      <c r="F25" s="117">
        <v>0</v>
      </c>
      <c r="G25" s="114">
        <f>G26+G38+G50</f>
        <v>29.166000000000004</v>
      </c>
      <c r="H25" s="634">
        <v>0</v>
      </c>
      <c r="I25" s="114">
        <f>I26+I38+I50</f>
        <v>0</v>
      </c>
      <c r="J25" s="657">
        <v>0</v>
      </c>
      <c r="K25" s="657">
        <v>0</v>
      </c>
      <c r="L25" s="114">
        <f>L26+L38+L50</f>
        <v>0</v>
      </c>
      <c r="M25" s="657">
        <v>0</v>
      </c>
      <c r="N25" s="356">
        <f>N26+N38+N50</f>
        <v>29.166000000000004</v>
      </c>
      <c r="O25" s="117">
        <f t="shared" si="1"/>
        <v>100</v>
      </c>
      <c r="P25" s="117">
        <v>0</v>
      </c>
      <c r="Q25" s="117">
        <v>0</v>
      </c>
      <c r="R25" s="117">
        <v>0</v>
      </c>
      <c r="S25" s="117">
        <v>0</v>
      </c>
      <c r="T25" s="117">
        <f t="shared" si="2"/>
        <v>29.166000000000004</v>
      </c>
      <c r="U25" s="117">
        <f t="shared" si="3"/>
        <v>100</v>
      </c>
      <c r="V25" s="117">
        <v>0</v>
      </c>
      <c r="W25" s="117">
        <v>0</v>
      </c>
      <c r="X25" s="117">
        <v>0</v>
      </c>
    </row>
    <row r="26" spans="1:36" ht="26.25" customHeight="1">
      <c r="A26" s="361" t="s">
        <v>32</v>
      </c>
      <c r="B26" s="358" t="s">
        <v>33</v>
      </c>
      <c r="C26" s="359" t="s">
        <v>24</v>
      </c>
      <c r="D26" s="114">
        <f>D27+D35</f>
        <v>7.1159999999999997</v>
      </c>
      <c r="E26" s="114">
        <f t="shared" ref="E26:N26" si="4">E27+E35</f>
        <v>0</v>
      </c>
      <c r="F26" s="114">
        <f t="shared" si="4"/>
        <v>0</v>
      </c>
      <c r="G26" s="114">
        <f t="shared" si="4"/>
        <v>7.1159999999999997</v>
      </c>
      <c r="H26" s="133">
        <f t="shared" si="4"/>
        <v>0</v>
      </c>
      <c r="I26" s="114">
        <f t="shared" si="4"/>
        <v>0</v>
      </c>
      <c r="J26" s="114">
        <f t="shared" si="4"/>
        <v>0</v>
      </c>
      <c r="K26" s="114">
        <f t="shared" si="4"/>
        <v>0</v>
      </c>
      <c r="L26" s="114">
        <f t="shared" si="4"/>
        <v>0</v>
      </c>
      <c r="M26" s="114">
        <f t="shared" si="4"/>
        <v>0</v>
      </c>
      <c r="N26" s="490">
        <f t="shared" si="4"/>
        <v>7.1159999999999997</v>
      </c>
      <c r="O26" s="117">
        <f t="shared" si="1"/>
        <v>100</v>
      </c>
      <c r="P26" s="117">
        <v>0</v>
      </c>
      <c r="Q26" s="117">
        <v>0</v>
      </c>
      <c r="R26" s="117">
        <v>0</v>
      </c>
      <c r="S26" s="117">
        <v>0</v>
      </c>
      <c r="T26" s="117">
        <f t="shared" si="2"/>
        <v>7.1159999999999997</v>
      </c>
      <c r="U26" s="117">
        <f t="shared" si="3"/>
        <v>100</v>
      </c>
      <c r="V26" s="117">
        <v>0</v>
      </c>
      <c r="W26" s="117">
        <v>0</v>
      </c>
      <c r="X26" s="117">
        <v>0</v>
      </c>
    </row>
    <row r="27" spans="1:36" ht="26.25" customHeight="1">
      <c r="A27" s="361" t="s">
        <v>34</v>
      </c>
      <c r="B27" s="362" t="s">
        <v>35</v>
      </c>
      <c r="C27" s="359" t="s">
        <v>24</v>
      </c>
      <c r="D27" s="114">
        <f>D28+D31+D33</f>
        <v>6.4659999999999993</v>
      </c>
      <c r="E27" s="114">
        <f t="shared" ref="E27:N27" si="5">E28+E31+E33</f>
        <v>0</v>
      </c>
      <c r="F27" s="114">
        <f t="shared" si="5"/>
        <v>0</v>
      </c>
      <c r="G27" s="114">
        <f t="shared" si="5"/>
        <v>6.4659999999999993</v>
      </c>
      <c r="H27" s="133">
        <f t="shared" si="5"/>
        <v>0</v>
      </c>
      <c r="I27" s="114">
        <f t="shared" si="5"/>
        <v>0</v>
      </c>
      <c r="J27" s="114">
        <f t="shared" si="5"/>
        <v>0</v>
      </c>
      <c r="K27" s="114">
        <f t="shared" si="5"/>
        <v>0</v>
      </c>
      <c r="L27" s="114">
        <f t="shared" si="5"/>
        <v>0</v>
      </c>
      <c r="M27" s="114">
        <f t="shared" si="5"/>
        <v>0</v>
      </c>
      <c r="N27" s="490">
        <f t="shared" si="5"/>
        <v>6.4659999999999993</v>
      </c>
      <c r="O27" s="117">
        <f t="shared" si="1"/>
        <v>100</v>
      </c>
      <c r="P27" s="117">
        <v>0</v>
      </c>
      <c r="Q27" s="117">
        <v>0</v>
      </c>
      <c r="R27" s="117">
        <v>0</v>
      </c>
      <c r="S27" s="117">
        <v>0</v>
      </c>
      <c r="T27" s="117">
        <f t="shared" si="2"/>
        <v>6.4659999999999993</v>
      </c>
      <c r="U27" s="117">
        <f t="shared" si="3"/>
        <v>100</v>
      </c>
      <c r="V27" s="117">
        <v>0</v>
      </c>
      <c r="W27" s="117">
        <v>0</v>
      </c>
      <c r="X27" s="117">
        <v>0</v>
      </c>
    </row>
    <row r="28" spans="1:36" ht="26.25" customHeight="1">
      <c r="A28" s="361" t="s">
        <v>36</v>
      </c>
      <c r="B28" s="362" t="s">
        <v>37</v>
      </c>
      <c r="C28" s="359" t="s">
        <v>24</v>
      </c>
      <c r="D28" s="114">
        <f>SUM(D29:D30)</f>
        <v>4.7050000000000001</v>
      </c>
      <c r="E28" s="117">
        <v>0</v>
      </c>
      <c r="F28" s="117">
        <v>0</v>
      </c>
      <c r="G28" s="114">
        <f>SUM(G29:G30)</f>
        <v>4.7050000000000001</v>
      </c>
      <c r="H28" s="634">
        <v>0</v>
      </c>
      <c r="I28" s="114">
        <f>SUM(I29:I30)</f>
        <v>0</v>
      </c>
      <c r="J28" s="657">
        <v>0</v>
      </c>
      <c r="K28" s="657">
        <v>0</v>
      </c>
      <c r="L28" s="114">
        <f>SUM(L29:L30)</f>
        <v>0</v>
      </c>
      <c r="M28" s="657">
        <v>0</v>
      </c>
      <c r="N28" s="356">
        <f>N29+N30</f>
        <v>4.7050000000000001</v>
      </c>
      <c r="O28" s="117">
        <f t="shared" si="1"/>
        <v>100</v>
      </c>
      <c r="P28" s="117">
        <v>0</v>
      </c>
      <c r="Q28" s="117">
        <v>0</v>
      </c>
      <c r="R28" s="117">
        <v>0</v>
      </c>
      <c r="S28" s="117">
        <v>0</v>
      </c>
      <c r="T28" s="117">
        <f t="shared" si="2"/>
        <v>4.7050000000000001</v>
      </c>
      <c r="U28" s="117">
        <f t="shared" si="3"/>
        <v>100</v>
      </c>
      <c r="V28" s="117">
        <v>0</v>
      </c>
      <c r="W28" s="117">
        <v>0</v>
      </c>
      <c r="X28" s="117">
        <v>0</v>
      </c>
    </row>
    <row r="29" spans="1:36" s="452" customFormat="1" ht="26.25" customHeight="1">
      <c r="A29" s="475" t="s">
        <v>38</v>
      </c>
      <c r="B29" s="476" t="s">
        <v>39</v>
      </c>
      <c r="C29" s="477" t="s">
        <v>40</v>
      </c>
      <c r="D29" s="478">
        <v>4.282</v>
      </c>
      <c r="E29" s="495">
        <v>0</v>
      </c>
      <c r="F29" s="495">
        <v>0</v>
      </c>
      <c r="G29" s="478">
        <f>D29</f>
        <v>4.282</v>
      </c>
      <c r="H29" s="649">
        <v>0</v>
      </c>
      <c r="I29" s="478">
        <f>L29</f>
        <v>0</v>
      </c>
      <c r="J29" s="495">
        <v>0</v>
      </c>
      <c r="K29" s="495">
        <v>0</v>
      </c>
      <c r="L29" s="478">
        <f>'10квФ'!P27</f>
        <v>0</v>
      </c>
      <c r="M29" s="495">
        <v>0</v>
      </c>
      <c r="N29" s="483">
        <f>D29</f>
        <v>4.282</v>
      </c>
      <c r="O29" s="495">
        <f t="shared" si="1"/>
        <v>100</v>
      </c>
      <c r="P29" s="495">
        <v>0</v>
      </c>
      <c r="Q29" s="495">
        <v>0</v>
      </c>
      <c r="R29" s="495">
        <v>0</v>
      </c>
      <c r="S29" s="495">
        <v>0</v>
      </c>
      <c r="T29" s="495">
        <f t="shared" si="2"/>
        <v>4.282</v>
      </c>
      <c r="U29" s="495">
        <f t="shared" si="3"/>
        <v>100</v>
      </c>
      <c r="V29" s="495">
        <v>0</v>
      </c>
      <c r="W29" s="495">
        <v>0</v>
      </c>
      <c r="X29" s="495">
        <v>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452" customFormat="1" ht="36" customHeight="1">
      <c r="A30" s="475" t="s">
        <v>41</v>
      </c>
      <c r="B30" s="476" t="s">
        <v>42</v>
      </c>
      <c r="C30" s="477" t="s">
        <v>43</v>
      </c>
      <c r="D30" s="478">
        <v>0.42299999999999999</v>
      </c>
      <c r="E30" s="495">
        <v>0</v>
      </c>
      <c r="F30" s="495">
        <v>0</v>
      </c>
      <c r="G30" s="478">
        <f>D30</f>
        <v>0.42299999999999999</v>
      </c>
      <c r="H30" s="649">
        <v>0</v>
      </c>
      <c r="I30" s="478">
        <f>L30</f>
        <v>0</v>
      </c>
      <c r="J30" s="495">
        <v>0</v>
      </c>
      <c r="K30" s="495">
        <v>0</v>
      </c>
      <c r="L30" s="478">
        <f>'10квФ'!P28</f>
        <v>0</v>
      </c>
      <c r="M30" s="495">
        <v>0</v>
      </c>
      <c r="N30" s="483">
        <f>D30</f>
        <v>0.42299999999999999</v>
      </c>
      <c r="O30" s="495">
        <f t="shared" si="1"/>
        <v>100</v>
      </c>
      <c r="P30" s="495">
        <v>0</v>
      </c>
      <c r="Q30" s="495">
        <v>0</v>
      </c>
      <c r="R30" s="495">
        <v>0</v>
      </c>
      <c r="S30" s="495">
        <v>0</v>
      </c>
      <c r="T30" s="495">
        <f t="shared" si="2"/>
        <v>0.42299999999999999</v>
      </c>
      <c r="U30" s="495">
        <f t="shared" si="3"/>
        <v>100</v>
      </c>
      <c r="V30" s="495">
        <v>0</v>
      </c>
      <c r="W30" s="495">
        <v>0</v>
      </c>
      <c r="X30" s="495"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6.25" customHeight="1">
      <c r="A31" s="361" t="s">
        <v>44</v>
      </c>
      <c r="B31" s="362" t="s">
        <v>45</v>
      </c>
      <c r="C31" s="359" t="s">
        <v>24</v>
      </c>
      <c r="D31" s="114">
        <f>D32</f>
        <v>0.95599999999999996</v>
      </c>
      <c r="E31" s="117">
        <v>0</v>
      </c>
      <c r="F31" s="117">
        <v>0</v>
      </c>
      <c r="G31" s="114">
        <f>G32</f>
        <v>0.95599999999999996</v>
      </c>
      <c r="H31" s="634">
        <v>0</v>
      </c>
      <c r="I31" s="114">
        <f>I32</f>
        <v>0</v>
      </c>
      <c r="J31" s="657">
        <v>0</v>
      </c>
      <c r="K31" s="657">
        <v>0</v>
      </c>
      <c r="L31" s="114">
        <f>L32</f>
        <v>0</v>
      </c>
      <c r="M31" s="657">
        <v>0</v>
      </c>
      <c r="N31" s="635">
        <f t="shared" ref="N31:N37" si="6">T31</f>
        <v>0.95599999999999996</v>
      </c>
      <c r="O31" s="117">
        <f t="shared" si="1"/>
        <v>100</v>
      </c>
      <c r="P31" s="117">
        <v>0</v>
      </c>
      <c r="Q31" s="117">
        <v>0</v>
      </c>
      <c r="R31" s="117">
        <v>0</v>
      </c>
      <c r="S31" s="117">
        <v>0</v>
      </c>
      <c r="T31" s="117">
        <f t="shared" si="2"/>
        <v>0.95599999999999996</v>
      </c>
      <c r="U31" s="117">
        <f t="shared" si="3"/>
        <v>100</v>
      </c>
      <c r="V31" s="117">
        <v>0</v>
      </c>
      <c r="W31" s="117">
        <v>0</v>
      </c>
      <c r="X31" s="117">
        <v>0</v>
      </c>
    </row>
    <row r="32" spans="1:36" s="551" customFormat="1" ht="33" customHeight="1">
      <c r="A32" s="484" t="s">
        <v>46</v>
      </c>
      <c r="B32" s="476" t="s">
        <v>47</v>
      </c>
      <c r="C32" s="477" t="s">
        <v>48</v>
      </c>
      <c r="D32" s="478">
        <v>0.95599999999999996</v>
      </c>
      <c r="E32" s="495">
        <v>0</v>
      </c>
      <c r="F32" s="495">
        <v>0</v>
      </c>
      <c r="G32" s="478">
        <v>0.95599999999999996</v>
      </c>
      <c r="H32" s="649">
        <v>0</v>
      </c>
      <c r="I32" s="478">
        <v>0</v>
      </c>
      <c r="J32" s="495">
        <v>0</v>
      </c>
      <c r="K32" s="495">
        <v>0</v>
      </c>
      <c r="L32" s="478">
        <v>0</v>
      </c>
      <c r="M32" s="495">
        <v>0</v>
      </c>
      <c r="N32" s="650">
        <f t="shared" si="6"/>
        <v>0.95599999999999996</v>
      </c>
      <c r="O32" s="495">
        <f t="shared" si="1"/>
        <v>100</v>
      </c>
      <c r="P32" s="495">
        <v>0</v>
      </c>
      <c r="Q32" s="495">
        <v>0</v>
      </c>
      <c r="R32" s="495">
        <v>0</v>
      </c>
      <c r="S32" s="495">
        <v>0</v>
      </c>
      <c r="T32" s="495">
        <f t="shared" si="2"/>
        <v>0.95599999999999996</v>
      </c>
      <c r="U32" s="495">
        <f t="shared" si="3"/>
        <v>100</v>
      </c>
      <c r="V32" s="495">
        <v>0</v>
      </c>
      <c r="W32" s="495">
        <v>0</v>
      </c>
      <c r="X32" s="495">
        <v>0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6.25" customHeight="1">
      <c r="A33" s="357" t="s">
        <v>49</v>
      </c>
      <c r="B33" s="362" t="s">
        <v>50</v>
      </c>
      <c r="C33" s="359" t="s">
        <v>24</v>
      </c>
      <c r="D33" s="114">
        <f>D34</f>
        <v>0.80500000000000005</v>
      </c>
      <c r="E33" s="117">
        <v>0</v>
      </c>
      <c r="F33" s="117">
        <v>0</v>
      </c>
      <c r="G33" s="114">
        <f>G34</f>
        <v>0.80500000000000005</v>
      </c>
      <c r="H33" s="634">
        <v>0</v>
      </c>
      <c r="I33" s="114">
        <f>I34</f>
        <v>0</v>
      </c>
      <c r="J33" s="657">
        <v>0</v>
      </c>
      <c r="K33" s="657">
        <v>0</v>
      </c>
      <c r="L33" s="114">
        <f>L34</f>
        <v>0</v>
      </c>
      <c r="M33" s="657">
        <v>0</v>
      </c>
      <c r="N33" s="635">
        <f t="shared" si="6"/>
        <v>0.80500000000000005</v>
      </c>
      <c r="O33" s="117" t="s">
        <v>174</v>
      </c>
      <c r="P33" s="117">
        <v>0</v>
      </c>
      <c r="Q33" s="117">
        <v>0</v>
      </c>
      <c r="R33" s="117">
        <v>0</v>
      </c>
      <c r="S33" s="117">
        <v>0</v>
      </c>
      <c r="T33" s="117">
        <f t="shared" si="2"/>
        <v>0.80500000000000005</v>
      </c>
      <c r="U33" s="117">
        <f t="shared" si="3"/>
        <v>100</v>
      </c>
      <c r="V33" s="117">
        <v>0</v>
      </c>
      <c r="W33" s="117">
        <v>0</v>
      </c>
      <c r="X33" s="117">
        <v>0</v>
      </c>
    </row>
    <row r="34" spans="1:36" s="452" customFormat="1" ht="26.25" customHeight="1">
      <c r="A34" s="484" t="s">
        <v>51</v>
      </c>
      <c r="B34" s="476" t="s">
        <v>52</v>
      </c>
      <c r="C34" s="477" t="s">
        <v>53</v>
      </c>
      <c r="D34" s="478">
        <v>0.80500000000000005</v>
      </c>
      <c r="E34" s="495">
        <v>0</v>
      </c>
      <c r="F34" s="495">
        <v>0</v>
      </c>
      <c r="G34" s="478">
        <v>0.80500000000000005</v>
      </c>
      <c r="H34" s="649">
        <v>0</v>
      </c>
      <c r="I34" s="478">
        <f>L34</f>
        <v>0</v>
      </c>
      <c r="J34" s="495">
        <v>0</v>
      </c>
      <c r="K34" s="495">
        <v>0</v>
      </c>
      <c r="L34" s="478">
        <f>'10квФ'!P32</f>
        <v>0</v>
      </c>
      <c r="M34" s="495">
        <v>0</v>
      </c>
      <c r="N34" s="483">
        <f>D34</f>
        <v>0.80500000000000005</v>
      </c>
      <c r="O34" s="495" t="s">
        <v>174</v>
      </c>
      <c r="P34" s="495">
        <v>0</v>
      </c>
      <c r="Q34" s="495">
        <v>0</v>
      </c>
      <c r="R34" s="495">
        <v>0</v>
      </c>
      <c r="S34" s="495">
        <v>0</v>
      </c>
      <c r="T34" s="495">
        <f t="shared" si="2"/>
        <v>0.80500000000000005</v>
      </c>
      <c r="U34" s="495">
        <f t="shared" si="3"/>
        <v>100</v>
      </c>
      <c r="V34" s="495">
        <v>0</v>
      </c>
      <c r="W34" s="495">
        <v>0</v>
      </c>
      <c r="X34" s="495">
        <v>0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6.25" customHeight="1">
      <c r="A35" s="361" t="s">
        <v>54</v>
      </c>
      <c r="B35" s="362" t="s">
        <v>55</v>
      </c>
      <c r="C35" s="359" t="s">
        <v>24</v>
      </c>
      <c r="D35" s="114">
        <f t="shared" ref="D35:D36" si="7">D36</f>
        <v>0.65</v>
      </c>
      <c r="E35" s="117">
        <v>0</v>
      </c>
      <c r="F35" s="117">
        <v>0</v>
      </c>
      <c r="G35" s="114">
        <f t="shared" ref="G35:G36" si="8">G36</f>
        <v>0.65</v>
      </c>
      <c r="H35" s="634">
        <v>0</v>
      </c>
      <c r="I35" s="114">
        <f>I36</f>
        <v>0</v>
      </c>
      <c r="J35" s="657">
        <v>0</v>
      </c>
      <c r="K35" s="657">
        <v>0</v>
      </c>
      <c r="L35" s="114">
        <f>L36</f>
        <v>0</v>
      </c>
      <c r="M35" s="657">
        <v>0</v>
      </c>
      <c r="N35" s="635">
        <f t="shared" si="6"/>
        <v>0.65</v>
      </c>
      <c r="O35" s="117" t="s">
        <v>174</v>
      </c>
      <c r="P35" s="117">
        <v>0</v>
      </c>
      <c r="Q35" s="117">
        <v>0</v>
      </c>
      <c r="R35" s="117">
        <v>0</v>
      </c>
      <c r="S35" s="117">
        <v>0</v>
      </c>
      <c r="T35" s="117">
        <f t="shared" si="2"/>
        <v>0.65</v>
      </c>
      <c r="U35" s="117" t="s">
        <v>174</v>
      </c>
      <c r="V35" s="117">
        <v>0</v>
      </c>
      <c r="W35" s="117">
        <v>0</v>
      </c>
      <c r="X35" s="117">
        <v>0</v>
      </c>
    </row>
    <row r="36" spans="1:36" ht="26.25" customHeight="1">
      <c r="A36" s="361" t="s">
        <v>56</v>
      </c>
      <c r="B36" s="362" t="s">
        <v>57</v>
      </c>
      <c r="C36" s="359" t="s">
        <v>24</v>
      </c>
      <c r="D36" s="114">
        <f t="shared" si="7"/>
        <v>0.65</v>
      </c>
      <c r="E36" s="117">
        <v>0</v>
      </c>
      <c r="F36" s="117">
        <v>0</v>
      </c>
      <c r="G36" s="114">
        <f t="shared" si="8"/>
        <v>0.65</v>
      </c>
      <c r="H36" s="634">
        <v>0</v>
      </c>
      <c r="I36" s="114">
        <f>I37</f>
        <v>0</v>
      </c>
      <c r="J36" s="657">
        <v>0</v>
      </c>
      <c r="K36" s="657">
        <v>0</v>
      </c>
      <c r="L36" s="114">
        <f>L37</f>
        <v>0</v>
      </c>
      <c r="M36" s="657">
        <v>0</v>
      </c>
      <c r="N36" s="635">
        <f t="shared" si="6"/>
        <v>0.65</v>
      </c>
      <c r="O36" s="117" t="s">
        <v>174</v>
      </c>
      <c r="P36" s="117">
        <v>0</v>
      </c>
      <c r="Q36" s="117">
        <v>0</v>
      </c>
      <c r="R36" s="117">
        <v>0</v>
      </c>
      <c r="S36" s="117">
        <v>0</v>
      </c>
      <c r="T36" s="117">
        <f t="shared" si="2"/>
        <v>0.65</v>
      </c>
      <c r="U36" s="117" t="s">
        <v>174</v>
      </c>
      <c r="V36" s="117">
        <v>0</v>
      </c>
      <c r="W36" s="117">
        <v>0</v>
      </c>
      <c r="X36" s="117">
        <v>0</v>
      </c>
    </row>
    <row r="37" spans="1:36" s="452" customFormat="1" ht="26.25" customHeight="1">
      <c r="A37" s="484" t="s">
        <v>58</v>
      </c>
      <c r="B37" s="476" t="s">
        <v>59</v>
      </c>
      <c r="C37" s="477" t="s">
        <v>60</v>
      </c>
      <c r="D37" s="478">
        <v>0.65</v>
      </c>
      <c r="E37" s="495">
        <v>0</v>
      </c>
      <c r="F37" s="495">
        <v>0</v>
      </c>
      <c r="G37" s="478">
        <v>0.65</v>
      </c>
      <c r="H37" s="649">
        <v>0</v>
      </c>
      <c r="I37" s="478">
        <f>L37</f>
        <v>0</v>
      </c>
      <c r="J37" s="495">
        <v>0</v>
      </c>
      <c r="K37" s="495">
        <v>0</v>
      </c>
      <c r="L37" s="478">
        <v>0</v>
      </c>
      <c r="M37" s="495">
        <v>0</v>
      </c>
      <c r="N37" s="650">
        <f t="shared" si="6"/>
        <v>0.65</v>
      </c>
      <c r="O37" s="495" t="s">
        <v>174</v>
      </c>
      <c r="P37" s="495">
        <v>0</v>
      </c>
      <c r="Q37" s="495">
        <v>0</v>
      </c>
      <c r="R37" s="495">
        <v>0</v>
      </c>
      <c r="S37" s="495">
        <v>0</v>
      </c>
      <c r="T37" s="495">
        <f t="shared" si="2"/>
        <v>0.65</v>
      </c>
      <c r="U37" s="495" t="s">
        <v>174</v>
      </c>
      <c r="V37" s="495">
        <v>0</v>
      </c>
      <c r="W37" s="495">
        <v>0</v>
      </c>
      <c r="X37" s="495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6.25" customHeight="1">
      <c r="A38" s="361" t="s">
        <v>61</v>
      </c>
      <c r="B38" s="362" t="s">
        <v>62</v>
      </c>
      <c r="C38" s="359" t="s">
        <v>24</v>
      </c>
      <c r="D38" s="114">
        <f>SUM(D39:D49)</f>
        <v>17.790000000000003</v>
      </c>
      <c r="E38" s="117">
        <v>0</v>
      </c>
      <c r="F38" s="117">
        <v>0</v>
      </c>
      <c r="G38" s="114">
        <f>SUM(G39:G49)</f>
        <v>17.790000000000003</v>
      </c>
      <c r="H38" s="634">
        <v>0</v>
      </c>
      <c r="I38" s="114">
        <f>SUM(I39:I49)</f>
        <v>0</v>
      </c>
      <c r="J38" s="657">
        <v>0</v>
      </c>
      <c r="K38" s="657">
        <v>0</v>
      </c>
      <c r="L38" s="114">
        <f>SUM(L39:L49)</f>
        <v>0</v>
      </c>
      <c r="M38" s="657">
        <v>0</v>
      </c>
      <c r="N38" s="356">
        <f>SUM(N39:N49)</f>
        <v>17.790000000000003</v>
      </c>
      <c r="O38" s="117">
        <f t="shared" si="1"/>
        <v>100</v>
      </c>
      <c r="P38" s="117">
        <v>0</v>
      </c>
      <c r="Q38" s="117">
        <v>0</v>
      </c>
      <c r="R38" s="117">
        <v>0</v>
      </c>
      <c r="S38" s="117">
        <v>0</v>
      </c>
      <c r="T38" s="117">
        <f t="shared" si="2"/>
        <v>17.790000000000003</v>
      </c>
      <c r="U38" s="117">
        <f t="shared" si="3"/>
        <v>100</v>
      </c>
      <c r="V38" s="117">
        <v>0</v>
      </c>
      <c r="W38" s="117">
        <v>0</v>
      </c>
      <c r="X38" s="117">
        <v>0</v>
      </c>
    </row>
    <row r="39" spans="1:36" s="452" customFormat="1" ht="33.75" customHeight="1">
      <c r="A39" s="484" t="s">
        <v>63</v>
      </c>
      <c r="B39" s="485" t="s">
        <v>64</v>
      </c>
      <c r="C39" s="477" t="s">
        <v>65</v>
      </c>
      <c r="D39" s="478">
        <v>0.6</v>
      </c>
      <c r="E39" s="495">
        <v>0</v>
      </c>
      <c r="F39" s="495">
        <v>0</v>
      </c>
      <c r="G39" s="478">
        <f>D39</f>
        <v>0.6</v>
      </c>
      <c r="H39" s="649">
        <v>0</v>
      </c>
      <c r="I39" s="478">
        <f t="shared" ref="I39:I49" si="9">L39</f>
        <v>0</v>
      </c>
      <c r="J39" s="495">
        <v>0</v>
      </c>
      <c r="K39" s="495">
        <v>0</v>
      </c>
      <c r="L39" s="478">
        <v>0</v>
      </c>
      <c r="M39" s="495">
        <v>0</v>
      </c>
      <c r="N39" s="483">
        <f>D39</f>
        <v>0.6</v>
      </c>
      <c r="O39" s="495" t="s">
        <v>174</v>
      </c>
      <c r="P39" s="495">
        <v>0</v>
      </c>
      <c r="Q39" s="495">
        <v>0</v>
      </c>
      <c r="R39" s="495">
        <v>0</v>
      </c>
      <c r="S39" s="495">
        <v>0</v>
      </c>
      <c r="T39" s="495">
        <f t="shared" si="2"/>
        <v>0.6</v>
      </c>
      <c r="U39" s="495" t="s">
        <v>174</v>
      </c>
      <c r="V39" s="495">
        <v>0</v>
      </c>
      <c r="W39" s="495">
        <v>0</v>
      </c>
      <c r="X39" s="495">
        <v>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452" customFormat="1" ht="42.75" customHeight="1">
      <c r="A40" s="484" t="s">
        <v>66</v>
      </c>
      <c r="B40" s="485" t="s">
        <v>67</v>
      </c>
      <c r="C40" s="477" t="s">
        <v>68</v>
      </c>
      <c r="D40" s="496">
        <v>0</v>
      </c>
      <c r="E40" s="495">
        <v>0</v>
      </c>
      <c r="F40" s="495">
        <v>0</v>
      </c>
      <c r="G40" s="478">
        <f t="shared" ref="G40:G49" si="10">D40</f>
        <v>0</v>
      </c>
      <c r="H40" s="649">
        <v>0</v>
      </c>
      <c r="I40" s="496">
        <f t="shared" si="9"/>
        <v>0</v>
      </c>
      <c r="J40" s="495">
        <v>0</v>
      </c>
      <c r="K40" s="495">
        <v>0</v>
      </c>
      <c r="L40" s="478">
        <f>'10квФ'!P38</f>
        <v>0</v>
      </c>
      <c r="M40" s="495">
        <v>0</v>
      </c>
      <c r="N40" s="483">
        <f t="shared" ref="N40:N49" si="11">D40</f>
        <v>0</v>
      </c>
      <c r="O40" s="495" t="e">
        <f t="shared" si="1"/>
        <v>#DIV/0!</v>
      </c>
      <c r="P40" s="495">
        <v>0</v>
      </c>
      <c r="Q40" s="495">
        <v>0</v>
      </c>
      <c r="R40" s="495">
        <v>0</v>
      </c>
      <c r="S40" s="495">
        <v>0</v>
      </c>
      <c r="T40" s="495">
        <f t="shared" si="2"/>
        <v>0</v>
      </c>
      <c r="U40" s="495" t="e">
        <f t="shared" si="3"/>
        <v>#DIV/0!</v>
      </c>
      <c r="V40" s="495">
        <v>0</v>
      </c>
      <c r="W40" s="495">
        <v>0</v>
      </c>
      <c r="X40" s="495">
        <v>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452" customFormat="1" ht="58.5" customHeight="1">
      <c r="A41" s="484" t="s">
        <v>69</v>
      </c>
      <c r="B41" s="485" t="s">
        <v>70</v>
      </c>
      <c r="C41" s="477" t="s">
        <v>71</v>
      </c>
      <c r="D41" s="496">
        <v>0</v>
      </c>
      <c r="E41" s="495">
        <v>0</v>
      </c>
      <c r="F41" s="495">
        <v>0</v>
      </c>
      <c r="G41" s="478">
        <f t="shared" si="10"/>
        <v>0</v>
      </c>
      <c r="H41" s="649">
        <v>0</v>
      </c>
      <c r="I41" s="496">
        <v>0</v>
      </c>
      <c r="J41" s="495">
        <v>0</v>
      </c>
      <c r="K41" s="495">
        <v>0</v>
      </c>
      <c r="L41" s="478">
        <f>'10квФ'!P39</f>
        <v>0</v>
      </c>
      <c r="M41" s="495">
        <v>0</v>
      </c>
      <c r="N41" s="483">
        <f t="shared" si="11"/>
        <v>0</v>
      </c>
      <c r="O41" s="495" t="s">
        <v>174</v>
      </c>
      <c r="P41" s="495">
        <v>0</v>
      </c>
      <c r="Q41" s="495">
        <v>0</v>
      </c>
      <c r="R41" s="495">
        <v>0</v>
      </c>
      <c r="S41" s="495">
        <v>0</v>
      </c>
      <c r="T41" s="495">
        <f t="shared" si="2"/>
        <v>0</v>
      </c>
      <c r="U41" s="495" t="e">
        <f t="shared" si="3"/>
        <v>#DIV/0!</v>
      </c>
      <c r="V41" s="495">
        <v>0</v>
      </c>
      <c r="W41" s="495">
        <v>0</v>
      </c>
      <c r="X41" s="495">
        <v>0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452" customFormat="1" ht="43.5" customHeight="1">
      <c r="A42" s="484" t="s">
        <v>72</v>
      </c>
      <c r="B42" s="485" t="s">
        <v>73</v>
      </c>
      <c r="C42" s="477" t="s">
        <v>74</v>
      </c>
      <c r="D42" s="496">
        <v>0</v>
      </c>
      <c r="E42" s="495">
        <v>0</v>
      </c>
      <c r="F42" s="495">
        <v>0</v>
      </c>
      <c r="G42" s="478">
        <f t="shared" si="10"/>
        <v>0</v>
      </c>
      <c r="H42" s="649">
        <v>0</v>
      </c>
      <c r="I42" s="496">
        <f t="shared" si="9"/>
        <v>0</v>
      </c>
      <c r="J42" s="495">
        <v>0</v>
      </c>
      <c r="K42" s="495">
        <v>0</v>
      </c>
      <c r="L42" s="496">
        <v>0</v>
      </c>
      <c r="M42" s="495">
        <v>0</v>
      </c>
      <c r="N42" s="483">
        <f t="shared" si="11"/>
        <v>0</v>
      </c>
      <c r="O42" s="495" t="s">
        <v>174</v>
      </c>
      <c r="P42" s="495">
        <v>0</v>
      </c>
      <c r="Q42" s="495">
        <v>0</v>
      </c>
      <c r="R42" s="495">
        <v>0</v>
      </c>
      <c r="S42" s="495">
        <v>0</v>
      </c>
      <c r="T42" s="495">
        <f t="shared" si="2"/>
        <v>0</v>
      </c>
      <c r="U42" s="495" t="s">
        <v>174</v>
      </c>
      <c r="V42" s="495">
        <v>0</v>
      </c>
      <c r="W42" s="495">
        <v>0</v>
      </c>
      <c r="X42" s="495">
        <v>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452" customFormat="1" ht="54.75" customHeight="1">
      <c r="A43" s="484" t="s">
        <v>75</v>
      </c>
      <c r="B43" s="486" t="s">
        <v>76</v>
      </c>
      <c r="C43" s="477" t="s">
        <v>77</v>
      </c>
      <c r="D43" s="496">
        <v>0</v>
      </c>
      <c r="E43" s="495">
        <v>0</v>
      </c>
      <c r="F43" s="495">
        <v>0</v>
      </c>
      <c r="G43" s="478">
        <f t="shared" si="10"/>
        <v>0</v>
      </c>
      <c r="H43" s="649">
        <v>0</v>
      </c>
      <c r="I43" s="496">
        <v>0</v>
      </c>
      <c r="J43" s="495">
        <v>0</v>
      </c>
      <c r="K43" s="495">
        <v>0</v>
      </c>
      <c r="L43" s="478">
        <f>'10квФ'!P41</f>
        <v>0</v>
      </c>
      <c r="M43" s="495">
        <v>0</v>
      </c>
      <c r="N43" s="483">
        <f t="shared" si="11"/>
        <v>0</v>
      </c>
      <c r="O43" s="495" t="e">
        <f t="shared" si="1"/>
        <v>#DIV/0!</v>
      </c>
      <c r="P43" s="495">
        <v>0</v>
      </c>
      <c r="Q43" s="495">
        <v>0</v>
      </c>
      <c r="R43" s="495">
        <v>0</v>
      </c>
      <c r="S43" s="495">
        <v>0</v>
      </c>
      <c r="T43" s="495">
        <f t="shared" si="2"/>
        <v>0</v>
      </c>
      <c r="U43" s="495" t="e">
        <f t="shared" si="3"/>
        <v>#DIV/0!</v>
      </c>
      <c r="V43" s="495">
        <v>0</v>
      </c>
      <c r="W43" s="495">
        <v>0</v>
      </c>
      <c r="X43" s="495">
        <v>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452" customFormat="1" ht="23.25" customHeight="1">
      <c r="A44" s="484" t="s">
        <v>78</v>
      </c>
      <c r="B44" s="485" t="s">
        <v>79</v>
      </c>
      <c r="C44" s="477" t="s">
        <v>80</v>
      </c>
      <c r="D44" s="478">
        <v>0</v>
      </c>
      <c r="E44" s="495">
        <v>0</v>
      </c>
      <c r="F44" s="495">
        <v>0</v>
      </c>
      <c r="G44" s="478">
        <f t="shared" si="10"/>
        <v>0</v>
      </c>
      <c r="H44" s="649">
        <v>0</v>
      </c>
      <c r="I44" s="478">
        <f t="shared" si="9"/>
        <v>0</v>
      </c>
      <c r="J44" s="495">
        <v>0</v>
      </c>
      <c r="K44" s="495">
        <v>0</v>
      </c>
      <c r="L44" s="478">
        <v>0</v>
      </c>
      <c r="M44" s="495">
        <v>0</v>
      </c>
      <c r="N44" s="483">
        <f t="shared" si="11"/>
        <v>0</v>
      </c>
      <c r="O44" s="495" t="s">
        <v>174</v>
      </c>
      <c r="P44" s="495">
        <v>0</v>
      </c>
      <c r="Q44" s="495">
        <v>0</v>
      </c>
      <c r="R44" s="495">
        <v>0</v>
      </c>
      <c r="S44" s="495">
        <v>0</v>
      </c>
      <c r="T44" s="495">
        <f t="shared" si="2"/>
        <v>0</v>
      </c>
      <c r="U44" s="495" t="s">
        <v>174</v>
      </c>
      <c r="V44" s="495">
        <v>0</v>
      </c>
      <c r="W44" s="495">
        <v>0</v>
      </c>
      <c r="X44" s="495">
        <v>0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551" customFormat="1" ht="58.5" customHeight="1">
      <c r="A45" s="484" t="s">
        <v>81</v>
      </c>
      <c r="B45" s="485" t="s">
        <v>82</v>
      </c>
      <c r="C45" s="477" t="s">
        <v>83</v>
      </c>
      <c r="D45" s="496">
        <v>16.91</v>
      </c>
      <c r="E45" s="495">
        <v>0</v>
      </c>
      <c r="F45" s="495">
        <v>0</v>
      </c>
      <c r="G45" s="496">
        <f t="shared" si="10"/>
        <v>16.91</v>
      </c>
      <c r="H45" s="649">
        <v>0</v>
      </c>
      <c r="I45" s="496">
        <v>0</v>
      </c>
      <c r="J45" s="495">
        <v>0</v>
      </c>
      <c r="K45" s="495">
        <v>0</v>
      </c>
      <c r="L45" s="496">
        <v>0</v>
      </c>
      <c r="M45" s="495">
        <v>0</v>
      </c>
      <c r="N45" s="483">
        <f>D45-I45</f>
        <v>16.91</v>
      </c>
      <c r="O45" s="495">
        <f t="shared" si="1"/>
        <v>100</v>
      </c>
      <c r="P45" s="495">
        <v>0</v>
      </c>
      <c r="Q45" s="495">
        <v>0</v>
      </c>
      <c r="R45" s="495">
        <v>0</v>
      </c>
      <c r="S45" s="495">
        <v>0</v>
      </c>
      <c r="T45" s="495">
        <f t="shared" si="2"/>
        <v>16.91</v>
      </c>
      <c r="U45" s="495">
        <f t="shared" si="3"/>
        <v>100</v>
      </c>
      <c r="V45" s="495">
        <v>0</v>
      </c>
      <c r="W45" s="495">
        <v>0</v>
      </c>
      <c r="X45" s="495">
        <v>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452" customFormat="1" ht="55.5" customHeight="1">
      <c r="A46" s="484" t="s">
        <v>84</v>
      </c>
      <c r="B46" s="486" t="s">
        <v>85</v>
      </c>
      <c r="C46" s="477" t="s">
        <v>86</v>
      </c>
      <c r="D46" s="478">
        <v>0.28000000000000003</v>
      </c>
      <c r="E46" s="495">
        <v>0</v>
      </c>
      <c r="F46" s="495">
        <v>0</v>
      </c>
      <c r="G46" s="478">
        <f t="shared" si="10"/>
        <v>0.28000000000000003</v>
      </c>
      <c r="H46" s="649">
        <v>0</v>
      </c>
      <c r="I46" s="478">
        <f t="shared" si="9"/>
        <v>0</v>
      </c>
      <c r="J46" s="495">
        <v>0</v>
      </c>
      <c r="K46" s="495">
        <v>0</v>
      </c>
      <c r="L46" s="478">
        <v>0</v>
      </c>
      <c r="M46" s="495">
        <v>0</v>
      </c>
      <c r="N46" s="483">
        <f t="shared" si="11"/>
        <v>0.28000000000000003</v>
      </c>
      <c r="O46" s="495" t="s">
        <v>174</v>
      </c>
      <c r="P46" s="495">
        <v>0</v>
      </c>
      <c r="Q46" s="495">
        <v>0</v>
      </c>
      <c r="R46" s="495">
        <v>0</v>
      </c>
      <c r="S46" s="495">
        <v>0</v>
      </c>
      <c r="T46" s="495">
        <f t="shared" si="2"/>
        <v>0.28000000000000003</v>
      </c>
      <c r="U46" s="495" t="s">
        <v>174</v>
      </c>
      <c r="V46" s="495">
        <v>0</v>
      </c>
      <c r="W46" s="495">
        <v>0</v>
      </c>
      <c r="X46" s="495">
        <v>0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452" customFormat="1" ht="40.5" customHeight="1">
      <c r="A47" s="484" t="s">
        <v>87</v>
      </c>
      <c r="B47" s="486" t="s">
        <v>88</v>
      </c>
      <c r="C47" s="477" t="s">
        <v>89</v>
      </c>
      <c r="D47" s="496">
        <v>0</v>
      </c>
      <c r="E47" s="495">
        <v>0</v>
      </c>
      <c r="F47" s="495">
        <v>0</v>
      </c>
      <c r="G47" s="478">
        <f t="shared" si="10"/>
        <v>0</v>
      </c>
      <c r="H47" s="649">
        <v>0</v>
      </c>
      <c r="I47" s="496">
        <v>0</v>
      </c>
      <c r="J47" s="495">
        <v>0</v>
      </c>
      <c r="K47" s="495">
        <v>0</v>
      </c>
      <c r="L47" s="478">
        <f>'10квФ'!P45</f>
        <v>0</v>
      </c>
      <c r="M47" s="495">
        <v>0</v>
      </c>
      <c r="N47" s="483">
        <f t="shared" si="11"/>
        <v>0</v>
      </c>
      <c r="O47" s="495" t="s">
        <v>174</v>
      </c>
      <c r="P47" s="495">
        <v>0</v>
      </c>
      <c r="Q47" s="495">
        <v>0</v>
      </c>
      <c r="R47" s="495">
        <v>0</v>
      </c>
      <c r="S47" s="495">
        <v>0</v>
      </c>
      <c r="T47" s="495">
        <f t="shared" si="2"/>
        <v>0</v>
      </c>
      <c r="U47" s="495" t="e">
        <f t="shared" si="3"/>
        <v>#DIV/0!</v>
      </c>
      <c r="V47" s="495">
        <v>0</v>
      </c>
      <c r="W47" s="495">
        <v>0</v>
      </c>
      <c r="X47" s="495"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452" customFormat="1" ht="34.5" customHeight="1">
      <c r="A48" s="484" t="s">
        <v>90</v>
      </c>
      <c r="B48" s="485" t="s">
        <v>91</v>
      </c>
      <c r="C48" s="477" t="s">
        <v>92</v>
      </c>
      <c r="D48" s="478">
        <v>0</v>
      </c>
      <c r="E48" s="495">
        <v>0</v>
      </c>
      <c r="F48" s="495">
        <v>0</v>
      </c>
      <c r="G48" s="478">
        <f t="shared" si="10"/>
        <v>0</v>
      </c>
      <c r="H48" s="649">
        <v>0</v>
      </c>
      <c r="I48" s="478">
        <f t="shared" si="9"/>
        <v>0</v>
      </c>
      <c r="J48" s="495">
        <v>0</v>
      </c>
      <c r="K48" s="495">
        <v>0</v>
      </c>
      <c r="L48" s="478">
        <v>0</v>
      </c>
      <c r="M48" s="495">
        <v>0</v>
      </c>
      <c r="N48" s="483">
        <f t="shared" si="11"/>
        <v>0</v>
      </c>
      <c r="O48" s="495" t="s">
        <v>174</v>
      </c>
      <c r="P48" s="495">
        <v>0</v>
      </c>
      <c r="Q48" s="495">
        <v>0</v>
      </c>
      <c r="R48" s="495">
        <v>0</v>
      </c>
      <c r="S48" s="495">
        <v>0</v>
      </c>
      <c r="T48" s="495">
        <f t="shared" si="2"/>
        <v>0</v>
      </c>
      <c r="U48" s="495" t="s">
        <v>174</v>
      </c>
      <c r="V48" s="495">
        <v>0</v>
      </c>
      <c r="W48" s="495">
        <v>0</v>
      </c>
      <c r="X48" s="495"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452" customFormat="1" ht="36" customHeight="1">
      <c r="A49" s="484" t="s">
        <v>93</v>
      </c>
      <c r="B49" s="485" t="s">
        <v>94</v>
      </c>
      <c r="C49" s="477" t="s">
        <v>95</v>
      </c>
      <c r="D49" s="478">
        <v>0</v>
      </c>
      <c r="E49" s="495">
        <v>0</v>
      </c>
      <c r="F49" s="495">
        <v>0</v>
      </c>
      <c r="G49" s="478">
        <f t="shared" si="10"/>
        <v>0</v>
      </c>
      <c r="H49" s="649">
        <v>0</v>
      </c>
      <c r="I49" s="478">
        <f t="shared" si="9"/>
        <v>0</v>
      </c>
      <c r="J49" s="495">
        <v>0</v>
      </c>
      <c r="K49" s="495">
        <v>0</v>
      </c>
      <c r="L49" s="478">
        <v>0</v>
      </c>
      <c r="M49" s="495">
        <v>0</v>
      </c>
      <c r="N49" s="483">
        <f t="shared" si="11"/>
        <v>0</v>
      </c>
      <c r="O49" s="495" t="s">
        <v>174</v>
      </c>
      <c r="P49" s="495">
        <v>0</v>
      </c>
      <c r="Q49" s="495">
        <v>0</v>
      </c>
      <c r="R49" s="495">
        <v>0</v>
      </c>
      <c r="S49" s="495">
        <v>0</v>
      </c>
      <c r="T49" s="495">
        <f t="shared" si="2"/>
        <v>0</v>
      </c>
      <c r="U49" s="495" t="s">
        <v>174</v>
      </c>
      <c r="V49" s="495">
        <v>0</v>
      </c>
      <c r="W49" s="495">
        <v>0</v>
      </c>
      <c r="X49" s="495">
        <v>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6.25" customHeight="1">
      <c r="A50" s="361" t="s">
        <v>96</v>
      </c>
      <c r="B50" s="362" t="s">
        <v>97</v>
      </c>
      <c r="C50" s="359" t="s">
        <v>24</v>
      </c>
      <c r="D50" s="114">
        <f>SUM(D51:D60)</f>
        <v>4.26</v>
      </c>
      <c r="E50" s="117">
        <v>0</v>
      </c>
      <c r="F50" s="117">
        <v>0</v>
      </c>
      <c r="G50" s="114">
        <f>SUM(G51:G60)</f>
        <v>4.26</v>
      </c>
      <c r="H50" s="634">
        <v>0</v>
      </c>
      <c r="I50" s="114">
        <f>SUM(I51:I60)</f>
        <v>0</v>
      </c>
      <c r="J50" s="657">
        <v>0</v>
      </c>
      <c r="K50" s="657">
        <v>0</v>
      </c>
      <c r="L50" s="114">
        <f>SUM(L51:L60)</f>
        <v>0</v>
      </c>
      <c r="M50" s="657">
        <v>0</v>
      </c>
      <c r="N50" s="356">
        <f>SUM(N51:N60)</f>
        <v>4.26</v>
      </c>
      <c r="O50" s="117">
        <f t="shared" si="1"/>
        <v>100</v>
      </c>
      <c r="P50" s="117">
        <v>0</v>
      </c>
      <c r="Q50" s="117">
        <v>0</v>
      </c>
      <c r="R50" s="117">
        <v>0</v>
      </c>
      <c r="S50" s="117">
        <v>0</v>
      </c>
      <c r="T50" s="117">
        <f t="shared" si="2"/>
        <v>4.26</v>
      </c>
      <c r="U50" s="117">
        <f t="shared" si="3"/>
        <v>100</v>
      </c>
      <c r="V50" s="117">
        <v>0</v>
      </c>
      <c r="W50" s="117">
        <v>0</v>
      </c>
      <c r="X50" s="117">
        <v>0</v>
      </c>
    </row>
    <row r="51" spans="1:36" s="452" customFormat="1" ht="36" customHeight="1">
      <c r="A51" s="487" t="s">
        <v>98</v>
      </c>
      <c r="B51" s="457" t="s">
        <v>99</v>
      </c>
      <c r="C51" s="488" t="s">
        <v>100</v>
      </c>
      <c r="D51" s="478">
        <v>0</v>
      </c>
      <c r="E51" s="495">
        <v>0</v>
      </c>
      <c r="F51" s="495">
        <v>0</v>
      </c>
      <c r="G51" s="478">
        <f>D51</f>
        <v>0</v>
      </c>
      <c r="H51" s="649">
        <v>0</v>
      </c>
      <c r="I51" s="478">
        <f t="shared" ref="I51:I59" si="12">L51</f>
        <v>0</v>
      </c>
      <c r="J51" s="495">
        <v>0</v>
      </c>
      <c r="K51" s="495">
        <v>0</v>
      </c>
      <c r="L51" s="478">
        <f>'10квФ'!P49</f>
        <v>0</v>
      </c>
      <c r="M51" s="495">
        <v>0</v>
      </c>
      <c r="N51" s="483">
        <f>D51</f>
        <v>0</v>
      </c>
      <c r="O51" s="495" t="s">
        <v>174</v>
      </c>
      <c r="P51" s="495">
        <v>0</v>
      </c>
      <c r="Q51" s="495">
        <v>0</v>
      </c>
      <c r="R51" s="495">
        <v>0</v>
      </c>
      <c r="S51" s="495">
        <v>0</v>
      </c>
      <c r="T51" s="495">
        <f t="shared" si="2"/>
        <v>0</v>
      </c>
      <c r="U51" s="495" t="e">
        <f t="shared" si="3"/>
        <v>#DIV/0!</v>
      </c>
      <c r="V51" s="495">
        <v>0</v>
      </c>
      <c r="W51" s="495">
        <v>0</v>
      </c>
      <c r="X51" s="495"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551" customFormat="1" ht="35.25" customHeight="1">
      <c r="A52" s="484" t="s">
        <v>101</v>
      </c>
      <c r="B52" s="459" t="s">
        <v>102</v>
      </c>
      <c r="C52" s="477" t="s">
        <v>103</v>
      </c>
      <c r="D52" s="478">
        <v>0</v>
      </c>
      <c r="E52" s="495">
        <v>0</v>
      </c>
      <c r="F52" s="495">
        <v>0</v>
      </c>
      <c r="G52" s="478">
        <f t="shared" ref="G52:G60" si="13">D52</f>
        <v>0</v>
      </c>
      <c r="H52" s="649">
        <v>0</v>
      </c>
      <c r="I52" s="478">
        <v>0</v>
      </c>
      <c r="J52" s="495">
        <v>0</v>
      </c>
      <c r="K52" s="495">
        <v>0</v>
      </c>
      <c r="L52" s="478">
        <v>0</v>
      </c>
      <c r="M52" s="495">
        <v>0</v>
      </c>
      <c r="N52" s="483">
        <f t="shared" ref="N52:N60" si="14">D52</f>
        <v>0</v>
      </c>
      <c r="O52" s="495" t="s">
        <v>174</v>
      </c>
      <c r="P52" s="495">
        <v>0</v>
      </c>
      <c r="Q52" s="495">
        <v>0</v>
      </c>
      <c r="R52" s="495">
        <v>0</v>
      </c>
      <c r="S52" s="495">
        <v>0</v>
      </c>
      <c r="T52" s="495">
        <f t="shared" si="2"/>
        <v>0</v>
      </c>
      <c r="U52" s="495" t="s">
        <v>174</v>
      </c>
      <c r="V52" s="495">
        <v>0</v>
      </c>
      <c r="W52" s="495">
        <v>0</v>
      </c>
      <c r="X52" s="495">
        <v>0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452" customFormat="1" ht="33.75" customHeight="1">
      <c r="A53" s="484" t="s">
        <v>104</v>
      </c>
      <c r="B53" s="459" t="s">
        <v>105</v>
      </c>
      <c r="C53" s="477" t="s">
        <v>106</v>
      </c>
      <c r="D53" s="478">
        <v>0</v>
      </c>
      <c r="E53" s="495">
        <v>0</v>
      </c>
      <c r="F53" s="495">
        <v>0</v>
      </c>
      <c r="G53" s="478">
        <f t="shared" si="13"/>
        <v>0</v>
      </c>
      <c r="H53" s="649">
        <v>0</v>
      </c>
      <c r="I53" s="478">
        <f t="shared" si="12"/>
        <v>0</v>
      </c>
      <c r="J53" s="495">
        <v>0</v>
      </c>
      <c r="K53" s="495">
        <v>0</v>
      </c>
      <c r="L53" s="478">
        <v>0</v>
      </c>
      <c r="M53" s="495">
        <v>0</v>
      </c>
      <c r="N53" s="483">
        <f t="shared" si="14"/>
        <v>0</v>
      </c>
      <c r="O53" s="495" t="s">
        <v>174</v>
      </c>
      <c r="P53" s="495">
        <v>0</v>
      </c>
      <c r="Q53" s="495">
        <v>0</v>
      </c>
      <c r="R53" s="495">
        <v>0</v>
      </c>
      <c r="S53" s="495">
        <v>0</v>
      </c>
      <c r="T53" s="495">
        <f t="shared" si="2"/>
        <v>0</v>
      </c>
      <c r="U53" s="495" t="e">
        <f t="shared" si="3"/>
        <v>#DIV/0!</v>
      </c>
      <c r="V53" s="495">
        <v>0</v>
      </c>
      <c r="W53" s="495">
        <v>0</v>
      </c>
      <c r="X53" s="495">
        <v>0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452" customFormat="1" ht="35.25" customHeight="1">
      <c r="A54" s="484" t="s">
        <v>107</v>
      </c>
      <c r="B54" s="459" t="s">
        <v>108</v>
      </c>
      <c r="C54" s="477" t="s">
        <v>109</v>
      </c>
      <c r="D54" s="478">
        <v>2.5099999999999998</v>
      </c>
      <c r="E54" s="495">
        <v>0</v>
      </c>
      <c r="F54" s="495">
        <v>0</v>
      </c>
      <c r="G54" s="478">
        <f t="shared" si="13"/>
        <v>2.5099999999999998</v>
      </c>
      <c r="H54" s="649">
        <v>0</v>
      </c>
      <c r="I54" s="478">
        <f t="shared" si="12"/>
        <v>0</v>
      </c>
      <c r="J54" s="495">
        <v>0</v>
      </c>
      <c r="K54" s="495">
        <v>0</v>
      </c>
      <c r="L54" s="478">
        <v>0</v>
      </c>
      <c r="M54" s="495">
        <v>0</v>
      </c>
      <c r="N54" s="483">
        <f t="shared" si="14"/>
        <v>2.5099999999999998</v>
      </c>
      <c r="O54" s="495" t="s">
        <v>174</v>
      </c>
      <c r="P54" s="495">
        <v>0</v>
      </c>
      <c r="Q54" s="495">
        <v>0</v>
      </c>
      <c r="R54" s="495">
        <v>0</v>
      </c>
      <c r="S54" s="495">
        <v>0</v>
      </c>
      <c r="T54" s="495">
        <f t="shared" si="2"/>
        <v>2.5099999999999998</v>
      </c>
      <c r="U54" s="495" t="s">
        <v>174</v>
      </c>
      <c r="V54" s="495">
        <v>0</v>
      </c>
      <c r="W54" s="495">
        <v>0</v>
      </c>
      <c r="X54" s="495">
        <v>0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452" customFormat="1" ht="26.25" customHeight="1">
      <c r="A55" s="484" t="s">
        <v>110</v>
      </c>
      <c r="B55" s="459" t="s">
        <v>111</v>
      </c>
      <c r="C55" s="477" t="s">
        <v>112</v>
      </c>
      <c r="D55" s="478">
        <v>0.75</v>
      </c>
      <c r="E55" s="495">
        <v>0</v>
      </c>
      <c r="F55" s="495">
        <v>0</v>
      </c>
      <c r="G55" s="478">
        <f t="shared" si="13"/>
        <v>0.75</v>
      </c>
      <c r="H55" s="649">
        <v>0</v>
      </c>
      <c r="I55" s="478">
        <f t="shared" si="12"/>
        <v>0</v>
      </c>
      <c r="J55" s="495">
        <v>0</v>
      </c>
      <c r="K55" s="495">
        <v>0</v>
      </c>
      <c r="L55" s="478">
        <v>0</v>
      </c>
      <c r="M55" s="495">
        <v>0</v>
      </c>
      <c r="N55" s="483">
        <f t="shared" si="14"/>
        <v>0.75</v>
      </c>
      <c r="O55" s="495" t="s">
        <v>174</v>
      </c>
      <c r="P55" s="495">
        <v>0</v>
      </c>
      <c r="Q55" s="495">
        <v>0</v>
      </c>
      <c r="R55" s="495">
        <v>0</v>
      </c>
      <c r="S55" s="495">
        <v>0</v>
      </c>
      <c r="T55" s="495">
        <f t="shared" si="2"/>
        <v>0.75</v>
      </c>
      <c r="U55" s="495" t="s">
        <v>174</v>
      </c>
      <c r="V55" s="495">
        <v>0</v>
      </c>
      <c r="W55" s="495">
        <v>0</v>
      </c>
      <c r="X55" s="495"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452" customFormat="1" ht="26.25" customHeight="1">
      <c r="A56" s="484" t="s">
        <v>113</v>
      </c>
      <c r="B56" s="459" t="s">
        <v>114</v>
      </c>
      <c r="C56" s="477" t="s">
        <v>115</v>
      </c>
      <c r="D56" s="478">
        <v>0</v>
      </c>
      <c r="E56" s="495">
        <v>0</v>
      </c>
      <c r="F56" s="495">
        <v>0</v>
      </c>
      <c r="G56" s="478">
        <f t="shared" si="13"/>
        <v>0</v>
      </c>
      <c r="H56" s="649">
        <v>0</v>
      </c>
      <c r="I56" s="478">
        <v>0</v>
      </c>
      <c r="J56" s="495">
        <v>0</v>
      </c>
      <c r="K56" s="495">
        <v>0</v>
      </c>
      <c r="L56" s="478">
        <f>'10квФ'!P54</f>
        <v>0</v>
      </c>
      <c r="M56" s="495">
        <v>0</v>
      </c>
      <c r="N56" s="483">
        <f t="shared" si="14"/>
        <v>0</v>
      </c>
      <c r="O56" s="495" t="s">
        <v>174</v>
      </c>
      <c r="P56" s="495">
        <v>0</v>
      </c>
      <c r="Q56" s="495">
        <v>0</v>
      </c>
      <c r="R56" s="495">
        <v>0</v>
      </c>
      <c r="S56" s="495">
        <v>0</v>
      </c>
      <c r="T56" s="495">
        <f t="shared" si="2"/>
        <v>0</v>
      </c>
      <c r="U56" s="495" t="e">
        <f t="shared" si="3"/>
        <v>#DIV/0!</v>
      </c>
      <c r="V56" s="495">
        <v>0</v>
      </c>
      <c r="W56" s="495">
        <v>0</v>
      </c>
      <c r="X56" s="495"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551" customFormat="1" ht="60">
      <c r="A57" s="706" t="s">
        <v>116</v>
      </c>
      <c r="B57" s="459" t="s">
        <v>117</v>
      </c>
      <c r="C57" s="477" t="s">
        <v>118</v>
      </c>
      <c r="D57" s="496">
        <v>0.57199999999999995</v>
      </c>
      <c r="E57" s="495">
        <v>0</v>
      </c>
      <c r="F57" s="495">
        <v>0</v>
      </c>
      <c r="G57" s="496">
        <f t="shared" si="13"/>
        <v>0.57199999999999995</v>
      </c>
      <c r="H57" s="649">
        <v>0</v>
      </c>
      <c r="I57" s="496">
        <v>0</v>
      </c>
      <c r="J57" s="495">
        <v>0</v>
      </c>
      <c r="K57" s="495">
        <v>0</v>
      </c>
      <c r="L57" s="496">
        <v>0</v>
      </c>
      <c r="M57" s="495">
        <v>0</v>
      </c>
      <c r="N57" s="483">
        <f>D57-I57</f>
        <v>0.57199999999999995</v>
      </c>
      <c r="O57" s="495">
        <f t="shared" si="1"/>
        <v>100</v>
      </c>
      <c r="P57" s="495">
        <v>0</v>
      </c>
      <c r="Q57" s="495">
        <v>0</v>
      </c>
      <c r="R57" s="495">
        <v>0</v>
      </c>
      <c r="S57" s="495">
        <v>0</v>
      </c>
      <c r="T57" s="495">
        <f t="shared" si="2"/>
        <v>0.57199999999999995</v>
      </c>
      <c r="U57" s="495">
        <f t="shared" si="3"/>
        <v>100</v>
      </c>
      <c r="V57" s="495">
        <v>0</v>
      </c>
      <c r="W57" s="495">
        <v>0</v>
      </c>
      <c r="X57" s="495"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452" customFormat="1">
      <c r="A58" s="484" t="s">
        <v>119</v>
      </c>
      <c r="B58" s="459" t="s">
        <v>120</v>
      </c>
      <c r="C58" s="477" t="s">
        <v>121</v>
      </c>
      <c r="D58" s="478">
        <v>0</v>
      </c>
      <c r="E58" s="495">
        <v>0</v>
      </c>
      <c r="F58" s="495">
        <v>0</v>
      </c>
      <c r="G58" s="478">
        <f t="shared" si="13"/>
        <v>0</v>
      </c>
      <c r="H58" s="649">
        <v>0</v>
      </c>
      <c r="I58" s="478">
        <f t="shared" si="12"/>
        <v>0</v>
      </c>
      <c r="J58" s="495">
        <v>0</v>
      </c>
      <c r="K58" s="495">
        <v>0</v>
      </c>
      <c r="L58" s="478">
        <v>0</v>
      </c>
      <c r="M58" s="495">
        <v>0</v>
      </c>
      <c r="N58" s="483">
        <f t="shared" si="14"/>
        <v>0</v>
      </c>
      <c r="O58" s="495" t="s">
        <v>174</v>
      </c>
      <c r="P58" s="495">
        <v>0</v>
      </c>
      <c r="Q58" s="495">
        <v>0</v>
      </c>
      <c r="R58" s="495">
        <v>0</v>
      </c>
      <c r="S58" s="495">
        <v>0</v>
      </c>
      <c r="T58" s="495">
        <f t="shared" si="2"/>
        <v>0</v>
      </c>
      <c r="U58" s="495" t="s">
        <v>174</v>
      </c>
      <c r="V58" s="495">
        <v>0</v>
      </c>
      <c r="W58" s="495">
        <v>0</v>
      </c>
      <c r="X58" s="495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551" customFormat="1" ht="75">
      <c r="A59" s="706" t="s">
        <v>122</v>
      </c>
      <c r="B59" s="459" t="s">
        <v>123</v>
      </c>
      <c r="C59" s="477" t="s">
        <v>124</v>
      </c>
      <c r="D59" s="496">
        <v>0.42799999999999999</v>
      </c>
      <c r="E59" s="495">
        <v>0</v>
      </c>
      <c r="F59" s="495">
        <v>0</v>
      </c>
      <c r="G59" s="496">
        <f t="shared" si="13"/>
        <v>0.42799999999999999</v>
      </c>
      <c r="H59" s="649">
        <v>0</v>
      </c>
      <c r="I59" s="496">
        <f t="shared" si="12"/>
        <v>0</v>
      </c>
      <c r="J59" s="495">
        <v>0</v>
      </c>
      <c r="K59" s="495">
        <v>0</v>
      </c>
      <c r="L59" s="496">
        <v>0</v>
      </c>
      <c r="M59" s="495">
        <v>0</v>
      </c>
      <c r="N59" s="483">
        <f t="shared" si="14"/>
        <v>0.42799999999999999</v>
      </c>
      <c r="O59" s="495" t="s">
        <v>174</v>
      </c>
      <c r="P59" s="495">
        <v>0</v>
      </c>
      <c r="Q59" s="495">
        <v>0</v>
      </c>
      <c r="R59" s="495">
        <v>0</v>
      </c>
      <c r="S59" s="495">
        <v>0</v>
      </c>
      <c r="T59" s="495">
        <f t="shared" si="2"/>
        <v>0.42799999999999999</v>
      </c>
      <c r="U59" s="495" t="s">
        <v>174</v>
      </c>
      <c r="V59" s="495">
        <v>0</v>
      </c>
      <c r="W59" s="495">
        <v>0</v>
      </c>
      <c r="X59" s="495"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452" customFormat="1" ht="30.75" thickBot="1">
      <c r="A60" s="497" t="s">
        <v>125</v>
      </c>
      <c r="B60" s="461" t="s">
        <v>126</v>
      </c>
      <c r="C60" s="498" t="s">
        <v>127</v>
      </c>
      <c r="D60" s="499">
        <v>0</v>
      </c>
      <c r="E60" s="500">
        <v>0</v>
      </c>
      <c r="F60" s="500">
        <v>0</v>
      </c>
      <c r="G60" s="502">
        <f t="shared" si="13"/>
        <v>0</v>
      </c>
      <c r="H60" s="500">
        <v>0</v>
      </c>
      <c r="I60" s="651">
        <v>0</v>
      </c>
      <c r="J60" s="652">
        <v>0</v>
      </c>
      <c r="K60" s="652">
        <v>0</v>
      </c>
      <c r="L60" s="653">
        <f>'10квФ'!P58</f>
        <v>0</v>
      </c>
      <c r="M60" s="652">
        <v>0</v>
      </c>
      <c r="N60" s="501">
        <f t="shared" si="14"/>
        <v>0</v>
      </c>
      <c r="O60" s="500" t="s">
        <v>174</v>
      </c>
      <c r="P60" s="500">
        <v>0</v>
      </c>
      <c r="Q60" s="500">
        <v>0</v>
      </c>
      <c r="R60" s="500">
        <v>0</v>
      </c>
      <c r="S60" s="500">
        <v>0</v>
      </c>
      <c r="T60" s="500">
        <f t="shared" si="2"/>
        <v>0</v>
      </c>
      <c r="U60" s="500" t="e">
        <f t="shared" si="3"/>
        <v>#DIV/0!</v>
      </c>
      <c r="V60" s="500">
        <v>0</v>
      </c>
      <c r="W60" s="500">
        <v>0</v>
      </c>
      <c r="X60" s="500">
        <v>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</sheetData>
  <autoFilter ref="A20:BT60" xr:uid="{8137FF3D-A0D4-4153-8FD9-CF242887B518}"/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9"/>
  <sheetViews>
    <sheetView zoomScale="70" zoomScaleNormal="70" workbookViewId="0">
      <selection activeCell="A6" sqref="A6"/>
    </sheetView>
  </sheetViews>
  <sheetFormatPr defaultColWidth="9" defaultRowHeight="15.75" customHeight="1"/>
  <cols>
    <col min="1" max="1" width="13" style="1" customWidth="1"/>
    <col min="2" max="2" width="49.875" style="1" customWidth="1"/>
    <col min="3" max="3" width="16.375" style="1" customWidth="1"/>
    <col min="4" max="4" width="18" style="1" customWidth="1"/>
    <col min="5" max="5" width="17.5" style="1" customWidth="1"/>
    <col min="6" max="6" width="9" style="1" customWidth="1"/>
    <col min="7" max="7" width="9.125" style="1" customWidth="1"/>
    <col min="8" max="17" width="11.25" style="1" customWidth="1"/>
    <col min="18" max="18" width="9.25" style="1" customWidth="1"/>
    <col min="19" max="19" width="10.125" style="1" customWidth="1"/>
    <col min="20" max="20" width="11.75" style="1" customWidth="1"/>
    <col min="21" max="21" width="9.375" style="1" customWidth="1"/>
    <col min="22" max="22" width="12.7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>
      <c r="V1" s="3" t="s">
        <v>914</v>
      </c>
    </row>
    <row r="2" spans="1:28" ht="18.75">
      <c r="V2" s="4" t="s">
        <v>1</v>
      </c>
    </row>
    <row r="3" spans="1:28" ht="18.75">
      <c r="V3" s="4" t="s">
        <v>2</v>
      </c>
    </row>
    <row r="4" spans="1:28" ht="18.75">
      <c r="A4" s="745" t="s">
        <v>1096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17"/>
      <c r="X4" s="17"/>
      <c r="Y4" s="17"/>
      <c r="Z4" s="17"/>
      <c r="AA4" s="17"/>
    </row>
    <row r="5" spans="1:28" ht="18.75" customHeight="1">
      <c r="A5" s="752" t="s">
        <v>1140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5"/>
      <c r="X5" s="5"/>
      <c r="Y5" s="5"/>
      <c r="Z5" s="5"/>
      <c r="AA5" s="5"/>
      <c r="AB5" s="5"/>
    </row>
    <row r="6" spans="1:28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8" ht="18.75" customHeight="1">
      <c r="A7" s="752" t="s">
        <v>912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5"/>
      <c r="X7" s="5"/>
      <c r="Y7" s="5"/>
      <c r="Z7" s="5"/>
      <c r="AA7" s="5"/>
    </row>
    <row r="8" spans="1:28">
      <c r="A8" s="746" t="s">
        <v>915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18"/>
      <c r="X8" s="18"/>
      <c r="Y8" s="18"/>
      <c r="Z8" s="18"/>
      <c r="AA8" s="18"/>
    </row>
    <row r="9" spans="1:28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8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17"/>
      <c r="X10" s="17"/>
      <c r="Y10" s="17"/>
      <c r="Z10" s="17"/>
      <c r="AA10" s="17"/>
    </row>
    <row r="11" spans="1:28" ht="18.75">
      <c r="AA11" s="4"/>
    </row>
    <row r="12" spans="1:28" ht="18.75">
      <c r="A12" s="759" t="s">
        <v>1083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24"/>
      <c r="X12" s="24"/>
      <c r="Y12" s="24"/>
      <c r="Z12" s="19"/>
      <c r="AA12" s="19"/>
    </row>
    <row r="13" spans="1:28">
      <c r="A13" s="746" t="s">
        <v>916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18"/>
      <c r="X13" s="18"/>
      <c r="Y13" s="18"/>
      <c r="Z13" s="18"/>
      <c r="AA13" s="18"/>
    </row>
    <row r="14" spans="1:28" ht="26.25" customHeight="1" thickBot="1">
      <c r="A14" s="758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</row>
    <row r="15" spans="1:28" ht="130.5" customHeight="1">
      <c r="A15" s="868" t="s">
        <v>6</v>
      </c>
      <c r="B15" s="765" t="s">
        <v>7</v>
      </c>
      <c r="C15" s="765" t="s">
        <v>8</v>
      </c>
      <c r="D15" s="863" t="s">
        <v>146</v>
      </c>
      <c r="E15" s="863" t="s">
        <v>1130</v>
      </c>
      <c r="F15" s="765" t="s">
        <v>1131</v>
      </c>
      <c r="G15" s="765"/>
      <c r="H15" s="761" t="s">
        <v>1132</v>
      </c>
      <c r="I15" s="770"/>
      <c r="J15" s="867"/>
      <c r="K15" s="867"/>
      <c r="L15" s="867"/>
      <c r="M15" s="867"/>
      <c r="N15" s="867"/>
      <c r="O15" s="867"/>
      <c r="P15" s="770"/>
      <c r="Q15" s="762"/>
      <c r="R15" s="765" t="s">
        <v>917</v>
      </c>
      <c r="S15" s="765"/>
      <c r="T15" s="761" t="s">
        <v>918</v>
      </c>
      <c r="U15" s="762"/>
      <c r="V15" s="871" t="s">
        <v>11</v>
      </c>
    </row>
    <row r="16" spans="1:28" ht="35.25" customHeight="1">
      <c r="A16" s="869"/>
      <c r="B16" s="742"/>
      <c r="C16" s="742"/>
      <c r="D16" s="740"/>
      <c r="E16" s="740"/>
      <c r="F16" s="743" t="s">
        <v>149</v>
      </c>
      <c r="G16" s="755" t="s">
        <v>150</v>
      </c>
      <c r="H16" s="742" t="s">
        <v>919</v>
      </c>
      <c r="I16" s="742"/>
      <c r="J16" s="749" t="s">
        <v>905</v>
      </c>
      <c r="K16" s="742"/>
      <c r="L16" s="742" t="s">
        <v>906</v>
      </c>
      <c r="M16" s="742"/>
      <c r="N16" s="851" t="s">
        <v>907</v>
      </c>
      <c r="O16" s="864"/>
      <c r="P16" s="742" t="s">
        <v>908</v>
      </c>
      <c r="Q16" s="742"/>
      <c r="R16" s="857" t="s">
        <v>149</v>
      </c>
      <c r="S16" s="743" t="s">
        <v>150</v>
      </c>
      <c r="T16" s="763"/>
      <c r="U16" s="764"/>
      <c r="V16" s="872"/>
    </row>
    <row r="17" spans="1:29" ht="35.25" customHeight="1">
      <c r="A17" s="869"/>
      <c r="B17" s="742"/>
      <c r="C17" s="742"/>
      <c r="D17" s="740"/>
      <c r="E17" s="740"/>
      <c r="F17" s="743"/>
      <c r="G17" s="755"/>
      <c r="H17" s="742"/>
      <c r="I17" s="742"/>
      <c r="J17" s="749"/>
      <c r="K17" s="742"/>
      <c r="L17" s="742"/>
      <c r="M17" s="742"/>
      <c r="N17" s="865"/>
      <c r="O17" s="866"/>
      <c r="P17" s="742"/>
      <c r="Q17" s="742"/>
      <c r="R17" s="857"/>
      <c r="S17" s="743"/>
      <c r="T17" s="865"/>
      <c r="U17" s="856"/>
      <c r="V17" s="872"/>
    </row>
    <row r="18" spans="1:29" ht="65.25" customHeight="1">
      <c r="A18" s="870"/>
      <c r="B18" s="742"/>
      <c r="C18" s="742"/>
      <c r="D18" s="741"/>
      <c r="E18" s="741"/>
      <c r="F18" s="743"/>
      <c r="G18" s="755"/>
      <c r="H18" s="657" t="s">
        <v>12</v>
      </c>
      <c r="I18" s="657" t="s">
        <v>920</v>
      </c>
      <c r="J18" s="661" t="s">
        <v>12</v>
      </c>
      <c r="K18" s="657" t="s">
        <v>920</v>
      </c>
      <c r="L18" s="657" t="s">
        <v>12</v>
      </c>
      <c r="M18" s="657" t="s">
        <v>920</v>
      </c>
      <c r="N18" s="660" t="s">
        <v>12</v>
      </c>
      <c r="O18" s="660" t="s">
        <v>920</v>
      </c>
      <c r="P18" s="657" t="s">
        <v>12</v>
      </c>
      <c r="Q18" s="657" t="s">
        <v>920</v>
      </c>
      <c r="R18" s="857"/>
      <c r="S18" s="743"/>
      <c r="T18" s="671" t="s">
        <v>165</v>
      </c>
      <c r="U18" s="671" t="s">
        <v>21</v>
      </c>
      <c r="V18" s="873"/>
    </row>
    <row r="19" spans="1:29" ht="19.5" customHeight="1">
      <c r="A19" s="363">
        <v>1</v>
      </c>
      <c r="B19" s="657">
        <f t="shared" ref="B19:V19" si="0">A19+1</f>
        <v>2</v>
      </c>
      <c r="C19" s="657">
        <f t="shared" si="0"/>
        <v>3</v>
      </c>
      <c r="D19" s="657">
        <f t="shared" si="0"/>
        <v>4</v>
      </c>
      <c r="E19" s="657">
        <f t="shared" si="0"/>
        <v>5</v>
      </c>
      <c r="F19" s="657">
        <f t="shared" si="0"/>
        <v>6</v>
      </c>
      <c r="G19" s="660">
        <f t="shared" si="0"/>
        <v>7</v>
      </c>
      <c r="H19" s="657">
        <f t="shared" si="0"/>
        <v>8</v>
      </c>
      <c r="I19" s="657">
        <f t="shared" si="0"/>
        <v>9</v>
      </c>
      <c r="J19" s="661">
        <f t="shared" si="0"/>
        <v>10</v>
      </c>
      <c r="K19" s="657">
        <f t="shared" si="0"/>
        <v>11</v>
      </c>
      <c r="L19" s="657">
        <f t="shared" si="0"/>
        <v>12</v>
      </c>
      <c r="M19" s="657">
        <f t="shared" si="0"/>
        <v>13</v>
      </c>
      <c r="N19" s="657">
        <f t="shared" si="0"/>
        <v>14</v>
      </c>
      <c r="O19" s="660">
        <f t="shared" si="0"/>
        <v>15</v>
      </c>
      <c r="P19" s="657">
        <f t="shared" si="0"/>
        <v>16</v>
      </c>
      <c r="Q19" s="657">
        <f t="shared" si="0"/>
        <v>17</v>
      </c>
      <c r="R19" s="661">
        <f t="shared" si="0"/>
        <v>18</v>
      </c>
      <c r="S19" s="657">
        <f t="shared" si="0"/>
        <v>19</v>
      </c>
      <c r="T19" s="657">
        <f t="shared" si="0"/>
        <v>20</v>
      </c>
      <c r="U19" s="657">
        <f t="shared" si="0"/>
        <v>21</v>
      </c>
      <c r="V19" s="109">
        <f t="shared" si="0"/>
        <v>22</v>
      </c>
    </row>
    <row r="20" spans="1:29" ht="20.25" customHeight="1">
      <c r="A20" s="690" t="s">
        <v>22</v>
      </c>
      <c r="B20" s="263" t="s">
        <v>23</v>
      </c>
      <c r="C20" s="364" t="s">
        <v>24</v>
      </c>
      <c r="D20" s="7">
        <f>D21+D22+D23</f>
        <v>24.305000000000003</v>
      </c>
      <c r="E20" s="657">
        <v>0</v>
      </c>
      <c r="F20" s="14">
        <f>F21+F22+F23</f>
        <v>24.305000000000003</v>
      </c>
      <c r="G20" s="660">
        <v>0</v>
      </c>
      <c r="H20" s="20">
        <f>H21+H22+H23</f>
        <v>24.305000000000003</v>
      </c>
      <c r="I20" s="20">
        <v>0</v>
      </c>
      <c r="J20" s="665">
        <f t="shared" ref="J20:Q20" si="1">J21+J22+J23</f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3.7590000000000003</v>
      </c>
      <c r="O20" s="664">
        <f t="shared" si="1"/>
        <v>0</v>
      </c>
      <c r="P20" s="7">
        <f t="shared" si="1"/>
        <v>30.470999999999997</v>
      </c>
      <c r="Q20" s="7">
        <f t="shared" si="1"/>
        <v>0</v>
      </c>
      <c r="R20" s="356">
        <f>F20-I20</f>
        <v>24.305000000000003</v>
      </c>
      <c r="S20" s="657">
        <v>0</v>
      </c>
      <c r="T20" s="82">
        <f>H20-I20</f>
        <v>24.305000000000003</v>
      </c>
      <c r="U20" s="365">
        <f>T20/H20*100</f>
        <v>100</v>
      </c>
      <c r="V20" s="109">
        <v>0</v>
      </c>
    </row>
    <row r="21" spans="1:29" ht="27.75" customHeight="1">
      <c r="A21" s="264" t="s">
        <v>25</v>
      </c>
      <c r="B21" s="257" t="s">
        <v>26</v>
      </c>
      <c r="C21" s="259" t="s">
        <v>24</v>
      </c>
      <c r="D21" s="14">
        <f>D25</f>
        <v>5.93</v>
      </c>
      <c r="E21" s="657">
        <v>0</v>
      </c>
      <c r="F21" s="14">
        <f>F25</f>
        <v>5.93</v>
      </c>
      <c r="G21" s="660">
        <v>0</v>
      </c>
      <c r="H21" s="7">
        <f>H25</f>
        <v>5.93</v>
      </c>
      <c r="I21" s="7">
        <v>0</v>
      </c>
      <c r="J21" s="665">
        <f t="shared" ref="J21:Q21" si="2">J25</f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0.54200000000000004</v>
      </c>
      <c r="O21" s="664">
        <f t="shared" si="2"/>
        <v>0</v>
      </c>
      <c r="P21" s="7">
        <f t="shared" si="2"/>
        <v>5.3879999999999999</v>
      </c>
      <c r="Q21" s="7">
        <f t="shared" si="2"/>
        <v>0</v>
      </c>
      <c r="R21" s="356">
        <f t="shared" ref="R21:R59" si="3">F21-I21</f>
        <v>5.93</v>
      </c>
      <c r="S21" s="657">
        <v>0</v>
      </c>
      <c r="T21" s="365">
        <f t="shared" ref="T21:T59" si="4">H21-I21</f>
        <v>5.93</v>
      </c>
      <c r="U21" s="365">
        <f t="shared" ref="U21:U59" si="5">T21/H21*100</f>
        <v>100</v>
      </c>
      <c r="V21" s="109">
        <v>0</v>
      </c>
    </row>
    <row r="22" spans="1:29" ht="31.5" customHeight="1">
      <c r="A22" s="264" t="s">
        <v>27</v>
      </c>
      <c r="B22" s="257" t="s">
        <v>28</v>
      </c>
      <c r="C22" s="259" t="s">
        <v>24</v>
      </c>
      <c r="D22" s="14">
        <f>D37</f>
        <v>14.825000000000001</v>
      </c>
      <c r="E22" s="657">
        <v>0</v>
      </c>
      <c r="F22" s="14">
        <f>F37</f>
        <v>14.825000000000001</v>
      </c>
      <c r="G22" s="660">
        <v>0</v>
      </c>
      <c r="H22" s="7">
        <f>H37</f>
        <v>14.825000000000001</v>
      </c>
      <c r="I22" s="7">
        <f t="shared" ref="I22:I59" si="6">K22+M22+O22+Q22</f>
        <v>0</v>
      </c>
      <c r="J22" s="665">
        <f t="shared" ref="J22:Q22" si="7">J37</f>
        <v>0</v>
      </c>
      <c r="K22" s="7">
        <f t="shared" si="7"/>
        <v>0</v>
      </c>
      <c r="L22" s="7">
        <f t="shared" si="7"/>
        <v>0</v>
      </c>
      <c r="M22" s="7">
        <f t="shared" si="7"/>
        <v>0</v>
      </c>
      <c r="N22" s="7">
        <f t="shared" si="7"/>
        <v>0.5</v>
      </c>
      <c r="O22" s="664">
        <f t="shared" si="7"/>
        <v>0</v>
      </c>
      <c r="P22" s="7">
        <f t="shared" si="7"/>
        <v>24.25</v>
      </c>
      <c r="Q22" s="7">
        <f t="shared" si="7"/>
        <v>0</v>
      </c>
      <c r="R22" s="356">
        <f t="shared" si="3"/>
        <v>14.825000000000001</v>
      </c>
      <c r="S22" s="657">
        <v>0</v>
      </c>
      <c r="T22" s="365">
        <f t="shared" si="4"/>
        <v>14.825000000000001</v>
      </c>
      <c r="U22" s="365">
        <f t="shared" si="5"/>
        <v>100</v>
      </c>
      <c r="V22" s="109">
        <v>0</v>
      </c>
    </row>
    <row r="23" spans="1:29" ht="20.25" customHeight="1">
      <c r="A23" s="264" t="s">
        <v>29</v>
      </c>
      <c r="B23" s="265" t="s">
        <v>30</v>
      </c>
      <c r="C23" s="259" t="s">
        <v>24</v>
      </c>
      <c r="D23" s="14">
        <f>D49</f>
        <v>3.55</v>
      </c>
      <c r="E23" s="657">
        <v>0</v>
      </c>
      <c r="F23" s="14">
        <f>F49</f>
        <v>3.55</v>
      </c>
      <c r="G23" s="660">
        <v>0</v>
      </c>
      <c r="H23" s="7">
        <f>H49</f>
        <v>3.55</v>
      </c>
      <c r="I23" s="7">
        <f t="shared" si="6"/>
        <v>0</v>
      </c>
      <c r="J23" s="665">
        <f t="shared" ref="J23:Q23" si="8">J49</f>
        <v>0</v>
      </c>
      <c r="K23" s="7">
        <f t="shared" si="8"/>
        <v>0</v>
      </c>
      <c r="L23" s="7">
        <f t="shared" si="8"/>
        <v>0</v>
      </c>
      <c r="M23" s="7">
        <f t="shared" si="8"/>
        <v>0</v>
      </c>
      <c r="N23" s="7">
        <f t="shared" si="8"/>
        <v>2.7170000000000001</v>
      </c>
      <c r="O23" s="664">
        <f t="shared" si="8"/>
        <v>0</v>
      </c>
      <c r="P23" s="7">
        <f t="shared" si="8"/>
        <v>0.83299999999999996</v>
      </c>
      <c r="Q23" s="7">
        <f t="shared" si="8"/>
        <v>0</v>
      </c>
      <c r="R23" s="356">
        <f t="shared" si="3"/>
        <v>3.55</v>
      </c>
      <c r="S23" s="657">
        <v>0</v>
      </c>
      <c r="T23" s="365">
        <f t="shared" si="4"/>
        <v>3.55</v>
      </c>
      <c r="U23" s="365">
        <f t="shared" si="5"/>
        <v>100</v>
      </c>
      <c r="V23" s="109">
        <v>0</v>
      </c>
    </row>
    <row r="24" spans="1:29" ht="20.25" customHeight="1">
      <c r="A24" s="264">
        <v>1</v>
      </c>
      <c r="B24" s="265" t="s">
        <v>31</v>
      </c>
      <c r="C24" s="259" t="s">
        <v>24</v>
      </c>
      <c r="D24" s="14">
        <f>D25+D37+D49</f>
        <v>24.305000000000003</v>
      </c>
      <c r="E24" s="657">
        <v>0</v>
      </c>
      <c r="F24" s="14">
        <f>F25+F37+F49</f>
        <v>24.305000000000003</v>
      </c>
      <c r="G24" s="660">
        <v>0</v>
      </c>
      <c r="H24" s="7">
        <f>H25+H37+H49</f>
        <v>24.305000000000003</v>
      </c>
      <c r="I24" s="7">
        <v>0</v>
      </c>
      <c r="J24" s="665">
        <f t="shared" ref="J24:Q24" si="9">J25+J37+J49</f>
        <v>0</v>
      </c>
      <c r="K24" s="7">
        <f t="shared" si="9"/>
        <v>0</v>
      </c>
      <c r="L24" s="7">
        <f t="shared" si="9"/>
        <v>0</v>
      </c>
      <c r="M24" s="7">
        <f t="shared" si="9"/>
        <v>0</v>
      </c>
      <c r="N24" s="7">
        <f t="shared" si="9"/>
        <v>3.7590000000000003</v>
      </c>
      <c r="O24" s="664">
        <f t="shared" si="9"/>
        <v>0</v>
      </c>
      <c r="P24" s="7">
        <f t="shared" si="9"/>
        <v>30.470999999999997</v>
      </c>
      <c r="Q24" s="7">
        <f t="shared" si="9"/>
        <v>0</v>
      </c>
      <c r="R24" s="356">
        <f t="shared" si="3"/>
        <v>24.305000000000003</v>
      </c>
      <c r="S24" s="657">
        <v>0</v>
      </c>
      <c r="T24" s="365">
        <f t="shared" si="4"/>
        <v>24.305000000000003</v>
      </c>
      <c r="U24" s="365">
        <f t="shared" si="5"/>
        <v>100</v>
      </c>
      <c r="V24" s="109">
        <v>0</v>
      </c>
    </row>
    <row r="25" spans="1:29" ht="28.5" customHeight="1">
      <c r="A25" s="260" t="s">
        <v>32</v>
      </c>
      <c r="B25" s="257" t="s">
        <v>33</v>
      </c>
      <c r="C25" s="259" t="s">
        <v>24</v>
      </c>
      <c r="D25" s="14">
        <f>D26+D34</f>
        <v>5.93</v>
      </c>
      <c r="E25" s="657">
        <v>0</v>
      </c>
      <c r="F25" s="14">
        <f>F26+F34</f>
        <v>5.93</v>
      </c>
      <c r="G25" s="660">
        <v>0</v>
      </c>
      <c r="H25" s="7">
        <f t="shared" ref="H25" si="10">H26+H34</f>
        <v>5.93</v>
      </c>
      <c r="I25" s="7">
        <v>0</v>
      </c>
      <c r="J25" s="665">
        <f t="shared" ref="J25:Q25" si="11">J26+J34</f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0.54200000000000004</v>
      </c>
      <c r="O25" s="664">
        <f t="shared" si="11"/>
        <v>0</v>
      </c>
      <c r="P25" s="7">
        <f t="shared" si="11"/>
        <v>5.3879999999999999</v>
      </c>
      <c r="Q25" s="7">
        <f t="shared" si="11"/>
        <v>0</v>
      </c>
      <c r="R25" s="356">
        <f t="shared" si="3"/>
        <v>5.93</v>
      </c>
      <c r="S25" s="657">
        <v>0</v>
      </c>
      <c r="T25" s="365">
        <f t="shared" si="4"/>
        <v>5.93</v>
      </c>
      <c r="U25" s="365">
        <f t="shared" si="5"/>
        <v>100</v>
      </c>
      <c r="V25" s="109">
        <v>0</v>
      </c>
    </row>
    <row r="26" spans="1:29" ht="28.5" customHeight="1">
      <c r="A26" s="260" t="s">
        <v>34</v>
      </c>
      <c r="B26" s="258" t="s">
        <v>35</v>
      </c>
      <c r="C26" s="259" t="s">
        <v>24</v>
      </c>
      <c r="D26" s="14">
        <f>D27+D30+D32</f>
        <v>5.3879999999999999</v>
      </c>
      <c r="E26" s="657">
        <v>0</v>
      </c>
      <c r="F26" s="14">
        <f>F27+F30+F32</f>
        <v>5.3879999999999999</v>
      </c>
      <c r="G26" s="660">
        <v>0</v>
      </c>
      <c r="H26" s="7">
        <f t="shared" ref="H26" si="12">H27+H30+H32</f>
        <v>5.3879999999999999</v>
      </c>
      <c r="I26" s="7">
        <v>0</v>
      </c>
      <c r="J26" s="665">
        <f t="shared" ref="J26:Q26" si="13">J27+J30+J32</f>
        <v>0</v>
      </c>
      <c r="K26" s="7">
        <f t="shared" si="13"/>
        <v>0</v>
      </c>
      <c r="L26" s="7">
        <f t="shared" si="13"/>
        <v>0</v>
      </c>
      <c r="M26" s="7">
        <f t="shared" si="13"/>
        <v>0</v>
      </c>
      <c r="N26" s="7">
        <f t="shared" si="13"/>
        <v>0</v>
      </c>
      <c r="O26" s="664">
        <f t="shared" si="13"/>
        <v>0</v>
      </c>
      <c r="P26" s="7">
        <f t="shared" si="13"/>
        <v>5.3879999999999999</v>
      </c>
      <c r="Q26" s="7">
        <f t="shared" si="13"/>
        <v>0</v>
      </c>
      <c r="R26" s="356">
        <f t="shared" si="3"/>
        <v>5.3879999999999999</v>
      </c>
      <c r="S26" s="657">
        <v>0</v>
      </c>
      <c r="T26" s="365">
        <f t="shared" si="4"/>
        <v>5.3879999999999999</v>
      </c>
      <c r="U26" s="365">
        <f t="shared" si="5"/>
        <v>100</v>
      </c>
      <c r="V26" s="109">
        <v>0</v>
      </c>
    </row>
    <row r="27" spans="1:29" ht="34.5" customHeight="1">
      <c r="A27" s="260" t="s">
        <v>36</v>
      </c>
      <c r="B27" s="258" t="s">
        <v>37</v>
      </c>
      <c r="C27" s="259" t="s">
        <v>24</v>
      </c>
      <c r="D27" s="14">
        <f>SUM(D28:D29)</f>
        <v>3.92</v>
      </c>
      <c r="E27" s="657">
        <v>0</v>
      </c>
      <c r="F27" s="14">
        <f>SUM(F28:F29)</f>
        <v>3.92</v>
      </c>
      <c r="G27" s="660">
        <v>0</v>
      </c>
      <c r="H27" s="7">
        <f>SUM(H28:H29)</f>
        <v>3.92</v>
      </c>
      <c r="I27" s="7">
        <f t="shared" si="6"/>
        <v>0</v>
      </c>
      <c r="J27" s="665">
        <f t="shared" ref="J27:Q27" si="14">SUM(J28:J29)</f>
        <v>0</v>
      </c>
      <c r="K27" s="7">
        <f t="shared" si="14"/>
        <v>0</v>
      </c>
      <c r="L27" s="7">
        <f t="shared" si="14"/>
        <v>0</v>
      </c>
      <c r="M27" s="7">
        <f t="shared" si="14"/>
        <v>0</v>
      </c>
      <c r="N27" s="7">
        <f t="shared" si="14"/>
        <v>0</v>
      </c>
      <c r="O27" s="664">
        <f t="shared" si="14"/>
        <v>0</v>
      </c>
      <c r="P27" s="7">
        <f t="shared" si="14"/>
        <v>3.92</v>
      </c>
      <c r="Q27" s="7">
        <f t="shared" si="14"/>
        <v>0</v>
      </c>
      <c r="R27" s="356">
        <f t="shared" si="3"/>
        <v>3.92</v>
      </c>
      <c r="S27" s="657">
        <v>0</v>
      </c>
      <c r="T27" s="365">
        <f t="shared" si="4"/>
        <v>3.92</v>
      </c>
      <c r="U27" s="365">
        <f t="shared" si="5"/>
        <v>100</v>
      </c>
      <c r="V27" s="109">
        <v>0</v>
      </c>
    </row>
    <row r="28" spans="1:29" s="452" customFormat="1" ht="22.5" customHeight="1">
      <c r="A28" s="691" t="s">
        <v>38</v>
      </c>
      <c r="B28" s="446" t="s">
        <v>39</v>
      </c>
      <c r="C28" s="447" t="s">
        <v>40</v>
      </c>
      <c r="D28" s="464">
        <v>3.5680000000000001</v>
      </c>
      <c r="E28" s="495">
        <v>0</v>
      </c>
      <c r="F28" s="464">
        <f>D28</f>
        <v>3.5680000000000001</v>
      </c>
      <c r="G28" s="649">
        <v>0</v>
      </c>
      <c r="H28" s="668">
        <f>D28</f>
        <v>3.5680000000000001</v>
      </c>
      <c r="I28" s="668">
        <f t="shared" si="6"/>
        <v>0</v>
      </c>
      <c r="J28" s="667">
        <v>0</v>
      </c>
      <c r="K28" s="668">
        <v>0</v>
      </c>
      <c r="L28" s="668">
        <v>0</v>
      </c>
      <c r="M28" s="668">
        <v>0</v>
      </c>
      <c r="N28" s="668">
        <v>0</v>
      </c>
      <c r="O28" s="666">
        <v>0</v>
      </c>
      <c r="P28" s="668">
        <f>D28</f>
        <v>3.5680000000000001</v>
      </c>
      <c r="Q28" s="668">
        <f>'2 Осв'!L28-'12квОсв'!K28-'12квОсв'!M28-'12квОсв'!O28</f>
        <v>0</v>
      </c>
      <c r="R28" s="483">
        <f t="shared" si="3"/>
        <v>3.5680000000000001</v>
      </c>
      <c r="S28" s="495">
        <v>0</v>
      </c>
      <c r="T28" s="503">
        <f t="shared" si="4"/>
        <v>3.5680000000000001</v>
      </c>
      <c r="U28" s="503">
        <f t="shared" si="5"/>
        <v>100</v>
      </c>
      <c r="V28" s="654">
        <v>0</v>
      </c>
      <c r="W28" s="1"/>
      <c r="X28" s="1"/>
      <c r="Y28" s="1"/>
      <c r="Z28" s="1"/>
      <c r="AA28" s="1"/>
      <c r="AB28" s="1"/>
      <c r="AC28" s="1"/>
    </row>
    <row r="29" spans="1:29" s="452" customFormat="1" ht="34.5" customHeight="1">
      <c r="A29" s="691" t="s">
        <v>41</v>
      </c>
      <c r="B29" s="446" t="s">
        <v>42</v>
      </c>
      <c r="C29" s="447" t="s">
        <v>43</v>
      </c>
      <c r="D29" s="464">
        <v>0.35199999999999998</v>
      </c>
      <c r="E29" s="495">
        <v>0</v>
      </c>
      <c r="F29" s="464">
        <f>D29</f>
        <v>0.35199999999999998</v>
      </c>
      <c r="G29" s="649">
        <v>0</v>
      </c>
      <c r="H29" s="668">
        <f>D29</f>
        <v>0.35199999999999998</v>
      </c>
      <c r="I29" s="668">
        <f t="shared" si="6"/>
        <v>0</v>
      </c>
      <c r="J29" s="667">
        <v>0</v>
      </c>
      <c r="K29" s="668">
        <v>0</v>
      </c>
      <c r="L29" s="668">
        <v>0</v>
      </c>
      <c r="M29" s="668">
        <v>0</v>
      </c>
      <c r="N29" s="668">
        <v>0</v>
      </c>
      <c r="O29" s="666">
        <v>0</v>
      </c>
      <c r="P29" s="668">
        <f>D29</f>
        <v>0.35199999999999998</v>
      </c>
      <c r="Q29" s="668">
        <f>'2 Осв'!L29-'12квОсв'!K29-'12квОсв'!M29-'12квОсв'!O29</f>
        <v>0</v>
      </c>
      <c r="R29" s="483">
        <f t="shared" si="3"/>
        <v>0.35199999999999998</v>
      </c>
      <c r="S29" s="495">
        <v>0</v>
      </c>
      <c r="T29" s="503">
        <f t="shared" si="4"/>
        <v>0.35199999999999998</v>
      </c>
      <c r="U29" s="503">
        <f t="shared" si="5"/>
        <v>100</v>
      </c>
      <c r="V29" s="654">
        <v>0</v>
      </c>
      <c r="W29" s="1"/>
      <c r="X29" s="1"/>
      <c r="Y29" s="1"/>
      <c r="Z29" s="1"/>
      <c r="AA29" s="1"/>
      <c r="AB29" s="1"/>
      <c r="AC29" s="1"/>
    </row>
    <row r="30" spans="1:29" ht="35.25" customHeight="1">
      <c r="A30" s="260" t="s">
        <v>44</v>
      </c>
      <c r="B30" s="258" t="s">
        <v>45</v>
      </c>
      <c r="C30" s="259" t="s">
        <v>24</v>
      </c>
      <c r="D30" s="14">
        <f>D31</f>
        <v>0.79700000000000004</v>
      </c>
      <c r="E30" s="657">
        <v>0</v>
      </c>
      <c r="F30" s="14">
        <f>F31</f>
        <v>0.79700000000000004</v>
      </c>
      <c r="G30" s="660">
        <v>0</v>
      </c>
      <c r="H30" s="7">
        <f>H31</f>
        <v>0.79700000000000004</v>
      </c>
      <c r="I30" s="7">
        <v>0</v>
      </c>
      <c r="J30" s="665">
        <f t="shared" ref="J30:Q30" si="15">J31</f>
        <v>0</v>
      </c>
      <c r="K30" s="7">
        <f t="shared" si="15"/>
        <v>0</v>
      </c>
      <c r="L30" s="7">
        <f t="shared" si="15"/>
        <v>0</v>
      </c>
      <c r="M30" s="7">
        <f t="shared" si="15"/>
        <v>0</v>
      </c>
      <c r="N30" s="7">
        <f t="shared" si="15"/>
        <v>0</v>
      </c>
      <c r="O30" s="664">
        <f t="shared" si="15"/>
        <v>0</v>
      </c>
      <c r="P30" s="7">
        <f t="shared" si="15"/>
        <v>0.79700000000000004</v>
      </c>
      <c r="Q30" s="7">
        <f t="shared" si="15"/>
        <v>0</v>
      </c>
      <c r="R30" s="356">
        <f t="shared" si="3"/>
        <v>0.79700000000000004</v>
      </c>
      <c r="S30" s="657">
        <v>0</v>
      </c>
      <c r="T30" s="365">
        <f t="shared" si="4"/>
        <v>0.79700000000000004</v>
      </c>
      <c r="U30" s="365">
        <f t="shared" si="5"/>
        <v>100</v>
      </c>
      <c r="V30" s="109">
        <v>0</v>
      </c>
    </row>
    <row r="31" spans="1:29" s="551" customFormat="1" ht="34.5" customHeight="1">
      <c r="A31" s="453" t="s">
        <v>46</v>
      </c>
      <c r="B31" s="446" t="s">
        <v>47</v>
      </c>
      <c r="C31" s="447" t="s">
        <v>48</v>
      </c>
      <c r="D31" s="464">
        <v>0.79700000000000004</v>
      </c>
      <c r="E31" s="495">
        <v>0</v>
      </c>
      <c r="F31" s="464">
        <v>0.79700000000000004</v>
      </c>
      <c r="G31" s="649">
        <v>0</v>
      </c>
      <c r="H31" s="668">
        <v>0.79700000000000004</v>
      </c>
      <c r="I31" s="668">
        <v>0.61099999999999999</v>
      </c>
      <c r="J31" s="667">
        <v>0</v>
      </c>
      <c r="K31" s="668">
        <v>0</v>
      </c>
      <c r="L31" s="668">
        <v>0</v>
      </c>
      <c r="M31" s="668">
        <v>0</v>
      </c>
      <c r="N31" s="668">
        <v>0</v>
      </c>
      <c r="O31" s="666">
        <v>0</v>
      </c>
      <c r="P31" s="668">
        <f>D31</f>
        <v>0.79700000000000004</v>
      </c>
      <c r="Q31" s="668">
        <v>0</v>
      </c>
      <c r="R31" s="483">
        <f>H31-M31</f>
        <v>0.79700000000000004</v>
      </c>
      <c r="S31" s="495">
        <v>0</v>
      </c>
      <c r="T31" s="479">
        <f>R31</f>
        <v>0.79700000000000004</v>
      </c>
      <c r="U31" s="503">
        <f t="shared" si="5"/>
        <v>100</v>
      </c>
      <c r="V31" s="654">
        <v>0</v>
      </c>
      <c r="W31" s="1"/>
      <c r="X31" s="1"/>
      <c r="Y31" s="1"/>
      <c r="Z31" s="1"/>
      <c r="AA31" s="1"/>
      <c r="AB31" s="1"/>
      <c r="AC31" s="1"/>
    </row>
    <row r="32" spans="1:29" ht="51.75" customHeight="1">
      <c r="A32" s="264" t="s">
        <v>49</v>
      </c>
      <c r="B32" s="258" t="s">
        <v>50</v>
      </c>
      <c r="C32" s="259" t="s">
        <v>24</v>
      </c>
      <c r="D32" s="14">
        <f>D33</f>
        <v>0.67100000000000004</v>
      </c>
      <c r="E32" s="657">
        <v>0</v>
      </c>
      <c r="F32" s="14">
        <f>F33</f>
        <v>0.67100000000000004</v>
      </c>
      <c r="G32" s="660">
        <v>0</v>
      </c>
      <c r="H32" s="7">
        <f>H33</f>
        <v>0.67100000000000004</v>
      </c>
      <c r="I32" s="7">
        <f t="shared" si="6"/>
        <v>0</v>
      </c>
      <c r="J32" s="665">
        <f t="shared" ref="J32:Q32" si="16">J33</f>
        <v>0</v>
      </c>
      <c r="K32" s="7">
        <f t="shared" si="16"/>
        <v>0</v>
      </c>
      <c r="L32" s="7">
        <f t="shared" si="16"/>
        <v>0</v>
      </c>
      <c r="M32" s="7">
        <f t="shared" si="16"/>
        <v>0</v>
      </c>
      <c r="N32" s="7">
        <f t="shared" si="16"/>
        <v>0</v>
      </c>
      <c r="O32" s="664">
        <f t="shared" si="16"/>
        <v>0</v>
      </c>
      <c r="P32" s="7">
        <f t="shared" si="16"/>
        <v>0.67100000000000004</v>
      </c>
      <c r="Q32" s="7">
        <f t="shared" si="16"/>
        <v>0</v>
      </c>
      <c r="R32" s="356">
        <f t="shared" si="3"/>
        <v>0.67100000000000004</v>
      </c>
      <c r="S32" s="657">
        <v>0</v>
      </c>
      <c r="T32" s="365">
        <f t="shared" si="4"/>
        <v>0.67100000000000004</v>
      </c>
      <c r="U32" s="365">
        <f t="shared" si="5"/>
        <v>100</v>
      </c>
      <c r="V32" s="109">
        <v>0</v>
      </c>
    </row>
    <row r="33" spans="1:29" s="452" customFormat="1" ht="21.75" customHeight="1">
      <c r="A33" s="453" t="s">
        <v>51</v>
      </c>
      <c r="B33" s="446" t="s">
        <v>52</v>
      </c>
      <c r="C33" s="447" t="s">
        <v>53</v>
      </c>
      <c r="D33" s="464">
        <v>0.67100000000000004</v>
      </c>
      <c r="E33" s="495">
        <v>0</v>
      </c>
      <c r="F33" s="464">
        <v>0.67100000000000004</v>
      </c>
      <c r="G33" s="649">
        <v>0</v>
      </c>
      <c r="H33" s="668">
        <f>D33</f>
        <v>0.67100000000000004</v>
      </c>
      <c r="I33" s="668">
        <f t="shared" si="6"/>
        <v>0</v>
      </c>
      <c r="J33" s="667">
        <v>0</v>
      </c>
      <c r="K33" s="668">
        <v>0</v>
      </c>
      <c r="L33" s="668">
        <v>0</v>
      </c>
      <c r="M33" s="668">
        <v>0</v>
      </c>
      <c r="N33" s="668">
        <v>0</v>
      </c>
      <c r="O33" s="666">
        <v>0</v>
      </c>
      <c r="P33" s="668">
        <f>D33</f>
        <v>0.67100000000000004</v>
      </c>
      <c r="Q33" s="668">
        <f>'2 Осв'!L33-'12квОсв'!K33-'12квОсв'!M33-'12квОсв'!O33</f>
        <v>0</v>
      </c>
      <c r="R33" s="483">
        <f t="shared" si="3"/>
        <v>0.67100000000000004</v>
      </c>
      <c r="S33" s="495">
        <v>0</v>
      </c>
      <c r="T33" s="503">
        <f t="shared" si="4"/>
        <v>0.67100000000000004</v>
      </c>
      <c r="U33" s="503">
        <f t="shared" si="5"/>
        <v>100</v>
      </c>
      <c r="V33" s="654">
        <v>0</v>
      </c>
      <c r="W33" s="1"/>
      <c r="X33" s="1"/>
      <c r="Y33" s="1"/>
      <c r="Z33" s="1"/>
      <c r="AA33" s="1"/>
      <c r="AB33" s="1"/>
      <c r="AC33" s="1"/>
    </row>
    <row r="34" spans="1:29" ht="47.25" customHeight="1">
      <c r="A34" s="260" t="s">
        <v>54</v>
      </c>
      <c r="B34" s="258" t="s">
        <v>55</v>
      </c>
      <c r="C34" s="259" t="s">
        <v>24</v>
      </c>
      <c r="D34" s="14">
        <f>D35</f>
        <v>0.54200000000000004</v>
      </c>
      <c r="E34" s="657">
        <v>0</v>
      </c>
      <c r="F34" s="14">
        <f>F35</f>
        <v>0.54200000000000004</v>
      </c>
      <c r="G34" s="660">
        <v>0</v>
      </c>
      <c r="H34" s="7">
        <f>H36</f>
        <v>0.54200000000000004</v>
      </c>
      <c r="I34" s="7">
        <f t="shared" si="6"/>
        <v>0</v>
      </c>
      <c r="J34" s="665">
        <f t="shared" ref="J34:Q35" si="17">J35</f>
        <v>0</v>
      </c>
      <c r="K34" s="7">
        <f t="shared" si="17"/>
        <v>0</v>
      </c>
      <c r="L34" s="7">
        <f t="shared" si="17"/>
        <v>0</v>
      </c>
      <c r="M34" s="7">
        <f t="shared" si="17"/>
        <v>0</v>
      </c>
      <c r="N34" s="7">
        <f t="shared" si="17"/>
        <v>0.54200000000000004</v>
      </c>
      <c r="O34" s="664">
        <f t="shared" si="17"/>
        <v>0</v>
      </c>
      <c r="P34" s="7">
        <f t="shared" si="17"/>
        <v>0</v>
      </c>
      <c r="Q34" s="7">
        <f t="shared" si="17"/>
        <v>0</v>
      </c>
      <c r="R34" s="356">
        <f t="shared" si="3"/>
        <v>0.54200000000000004</v>
      </c>
      <c r="S34" s="657">
        <v>0</v>
      </c>
      <c r="T34" s="365">
        <f t="shared" si="4"/>
        <v>0.54200000000000004</v>
      </c>
      <c r="U34" s="365">
        <f t="shared" si="5"/>
        <v>100</v>
      </c>
      <c r="V34" s="109">
        <v>0</v>
      </c>
    </row>
    <row r="35" spans="1:29" ht="35.25" customHeight="1">
      <c r="A35" s="260" t="s">
        <v>56</v>
      </c>
      <c r="B35" s="258" t="s">
        <v>57</v>
      </c>
      <c r="C35" s="259" t="s">
        <v>24</v>
      </c>
      <c r="D35" s="14">
        <f>D36</f>
        <v>0.54200000000000004</v>
      </c>
      <c r="E35" s="657">
        <v>0</v>
      </c>
      <c r="F35" s="14">
        <f>F36</f>
        <v>0.54200000000000004</v>
      </c>
      <c r="G35" s="660">
        <v>0</v>
      </c>
      <c r="H35" s="7">
        <f>H36</f>
        <v>0.54200000000000004</v>
      </c>
      <c r="I35" s="7">
        <f t="shared" si="6"/>
        <v>0</v>
      </c>
      <c r="J35" s="665">
        <f t="shared" si="17"/>
        <v>0</v>
      </c>
      <c r="K35" s="7">
        <f t="shared" si="17"/>
        <v>0</v>
      </c>
      <c r="L35" s="7">
        <f t="shared" si="17"/>
        <v>0</v>
      </c>
      <c r="M35" s="7">
        <f t="shared" si="17"/>
        <v>0</v>
      </c>
      <c r="N35" s="7">
        <f t="shared" si="17"/>
        <v>0.54200000000000004</v>
      </c>
      <c r="O35" s="664">
        <f t="shared" si="17"/>
        <v>0</v>
      </c>
      <c r="P35" s="7">
        <f t="shared" si="17"/>
        <v>0</v>
      </c>
      <c r="Q35" s="7">
        <f t="shared" si="17"/>
        <v>0</v>
      </c>
      <c r="R35" s="356">
        <f t="shared" si="3"/>
        <v>0.54200000000000004</v>
      </c>
      <c r="S35" s="657">
        <v>0</v>
      </c>
      <c r="T35" s="365">
        <f t="shared" si="4"/>
        <v>0.54200000000000004</v>
      </c>
      <c r="U35" s="365">
        <f t="shared" si="5"/>
        <v>100</v>
      </c>
      <c r="V35" s="109">
        <v>0</v>
      </c>
    </row>
    <row r="36" spans="1:29" s="452" customFormat="1" ht="56.25" customHeight="1">
      <c r="A36" s="453" t="s">
        <v>58</v>
      </c>
      <c r="B36" s="446" t="s">
        <v>59</v>
      </c>
      <c r="C36" s="447" t="s">
        <v>60</v>
      </c>
      <c r="D36" s="464">
        <v>0.54200000000000004</v>
      </c>
      <c r="E36" s="495">
        <v>0</v>
      </c>
      <c r="F36" s="464">
        <v>0.54200000000000004</v>
      </c>
      <c r="G36" s="649">
        <v>0</v>
      </c>
      <c r="H36" s="471">
        <v>0.54200000000000004</v>
      </c>
      <c r="I36" s="471">
        <f t="shared" si="6"/>
        <v>0</v>
      </c>
      <c r="J36" s="667">
        <v>0</v>
      </c>
      <c r="K36" s="668">
        <v>0</v>
      </c>
      <c r="L36" s="668">
        <v>0</v>
      </c>
      <c r="M36" s="668">
        <v>0</v>
      </c>
      <c r="N36" s="668">
        <f>D36</f>
        <v>0.54200000000000004</v>
      </c>
      <c r="O36" s="666">
        <v>0</v>
      </c>
      <c r="P36" s="668">
        <v>0</v>
      </c>
      <c r="Q36" s="668">
        <v>0</v>
      </c>
      <c r="R36" s="483">
        <f t="shared" si="3"/>
        <v>0.54200000000000004</v>
      </c>
      <c r="S36" s="495">
        <v>0</v>
      </c>
      <c r="T36" s="503">
        <f t="shared" si="4"/>
        <v>0.54200000000000004</v>
      </c>
      <c r="U36" s="503">
        <f t="shared" si="5"/>
        <v>100</v>
      </c>
      <c r="V36" s="654">
        <v>0</v>
      </c>
      <c r="W36" s="1"/>
      <c r="X36" s="1"/>
      <c r="Y36" s="1"/>
      <c r="Z36" s="1"/>
      <c r="AA36" s="1"/>
      <c r="AB36" s="1"/>
      <c r="AC36" s="1"/>
    </row>
    <row r="37" spans="1:29" ht="41.25" customHeight="1">
      <c r="A37" s="260" t="s">
        <v>61</v>
      </c>
      <c r="B37" s="258" t="s">
        <v>62</v>
      </c>
      <c r="C37" s="259" t="s">
        <v>24</v>
      </c>
      <c r="D37" s="14">
        <f>SUM(D38:D48)</f>
        <v>14.825000000000001</v>
      </c>
      <c r="E37" s="657">
        <v>0</v>
      </c>
      <c r="F37" s="14">
        <f>SUM(F38:F48)</f>
        <v>14.825000000000001</v>
      </c>
      <c r="G37" s="660">
        <v>0</v>
      </c>
      <c r="H37" s="7">
        <f>SUM(H38:H48)</f>
        <v>14.825000000000001</v>
      </c>
      <c r="I37" s="7">
        <f t="shared" si="6"/>
        <v>0</v>
      </c>
      <c r="J37" s="665">
        <f t="shared" ref="J37:Q37" si="18">SUM(J38:J48)</f>
        <v>0</v>
      </c>
      <c r="K37" s="7">
        <f t="shared" si="18"/>
        <v>0</v>
      </c>
      <c r="L37" s="7">
        <f t="shared" si="18"/>
        <v>0</v>
      </c>
      <c r="M37" s="7">
        <f t="shared" si="18"/>
        <v>0</v>
      </c>
      <c r="N37" s="7">
        <f t="shared" si="18"/>
        <v>0.5</v>
      </c>
      <c r="O37" s="664">
        <f t="shared" si="18"/>
        <v>0</v>
      </c>
      <c r="P37" s="7">
        <f t="shared" si="18"/>
        <v>24.25</v>
      </c>
      <c r="Q37" s="7">
        <f t="shared" si="18"/>
        <v>0</v>
      </c>
      <c r="R37" s="356">
        <f t="shared" si="3"/>
        <v>14.825000000000001</v>
      </c>
      <c r="S37" s="657">
        <v>0</v>
      </c>
      <c r="T37" s="365">
        <f t="shared" si="4"/>
        <v>14.825000000000001</v>
      </c>
      <c r="U37" s="365">
        <f t="shared" si="5"/>
        <v>100</v>
      </c>
      <c r="V37" s="109">
        <v>0</v>
      </c>
    </row>
    <row r="38" spans="1:29" s="452" customFormat="1" ht="57.75" customHeight="1">
      <c r="A38" s="453" t="s">
        <v>63</v>
      </c>
      <c r="B38" s="454" t="s">
        <v>64</v>
      </c>
      <c r="C38" s="447" t="s">
        <v>65</v>
      </c>
      <c r="D38" s="464">
        <v>0.5</v>
      </c>
      <c r="E38" s="495">
        <v>0</v>
      </c>
      <c r="F38" s="464">
        <f>D38</f>
        <v>0.5</v>
      </c>
      <c r="G38" s="649">
        <v>0</v>
      </c>
      <c r="H38" s="668">
        <f>D38</f>
        <v>0.5</v>
      </c>
      <c r="I38" s="668">
        <f t="shared" si="6"/>
        <v>0</v>
      </c>
      <c r="J38" s="667">
        <v>0</v>
      </c>
      <c r="K38" s="668">
        <v>0</v>
      </c>
      <c r="L38" s="668">
        <v>0</v>
      </c>
      <c r="M38" s="668">
        <v>0</v>
      </c>
      <c r="N38" s="668">
        <f>D38</f>
        <v>0.5</v>
      </c>
      <c r="O38" s="666">
        <v>0</v>
      </c>
      <c r="P38" s="668">
        <v>0</v>
      </c>
      <c r="Q38" s="668">
        <v>0</v>
      </c>
      <c r="R38" s="483">
        <f t="shared" si="3"/>
        <v>0.5</v>
      </c>
      <c r="S38" s="495">
        <v>0</v>
      </c>
      <c r="T38" s="503">
        <f t="shared" si="4"/>
        <v>0.5</v>
      </c>
      <c r="U38" s="503">
        <f t="shared" si="5"/>
        <v>100</v>
      </c>
      <c r="V38" s="654">
        <v>0</v>
      </c>
      <c r="W38" s="1"/>
      <c r="X38" s="1"/>
      <c r="Y38" s="1"/>
      <c r="Z38" s="1"/>
      <c r="AA38" s="1"/>
      <c r="AB38" s="1"/>
      <c r="AC38" s="1"/>
    </row>
    <row r="39" spans="1:29" s="452" customFormat="1" ht="46.5" customHeight="1">
      <c r="A39" s="453" t="s">
        <v>66</v>
      </c>
      <c r="B39" s="454" t="s">
        <v>67</v>
      </c>
      <c r="C39" s="447" t="s">
        <v>68</v>
      </c>
      <c r="D39" s="464">
        <v>0</v>
      </c>
      <c r="E39" s="495">
        <v>0</v>
      </c>
      <c r="F39" s="464">
        <f t="shared" ref="F39:F48" si="19">D39</f>
        <v>0</v>
      </c>
      <c r="G39" s="649">
        <v>0</v>
      </c>
      <c r="H39" s="668">
        <f t="shared" ref="H39:H48" si="20">D39</f>
        <v>0</v>
      </c>
      <c r="I39" s="668">
        <f t="shared" si="6"/>
        <v>0</v>
      </c>
      <c r="J39" s="667">
        <v>0</v>
      </c>
      <c r="K39" s="668">
        <v>0</v>
      </c>
      <c r="L39" s="668">
        <v>0</v>
      </c>
      <c r="M39" s="668">
        <v>0</v>
      </c>
      <c r="N39" s="668">
        <v>0</v>
      </c>
      <c r="O39" s="666">
        <v>0</v>
      </c>
      <c r="P39" s="668">
        <v>9.3330000000000002</v>
      </c>
      <c r="Q39" s="668">
        <f>'2 Осв'!L39-'12квОсв'!K39-'12квОсв'!M39-'12квОсв'!O39</f>
        <v>0</v>
      </c>
      <c r="R39" s="483">
        <f t="shared" si="3"/>
        <v>0</v>
      </c>
      <c r="S39" s="495">
        <v>0</v>
      </c>
      <c r="T39" s="503">
        <f t="shared" si="4"/>
        <v>0</v>
      </c>
      <c r="U39" s="503" t="e">
        <f t="shared" si="5"/>
        <v>#DIV/0!</v>
      </c>
      <c r="V39" s="654">
        <v>0</v>
      </c>
      <c r="W39" s="1"/>
      <c r="X39" s="1"/>
      <c r="Y39" s="1"/>
      <c r="Z39" s="1"/>
      <c r="AA39" s="1"/>
      <c r="AB39" s="1"/>
      <c r="AC39" s="1"/>
    </row>
    <row r="40" spans="1:29" s="452" customFormat="1" ht="51.75" customHeight="1">
      <c r="A40" s="453" t="s">
        <v>69</v>
      </c>
      <c r="B40" s="455" t="s">
        <v>70</v>
      </c>
      <c r="C40" s="447" t="s">
        <v>71</v>
      </c>
      <c r="D40" s="472">
        <v>0</v>
      </c>
      <c r="E40" s="495">
        <v>0</v>
      </c>
      <c r="F40" s="464">
        <f t="shared" si="19"/>
        <v>0</v>
      </c>
      <c r="G40" s="649">
        <v>0</v>
      </c>
      <c r="H40" s="668">
        <f t="shared" si="20"/>
        <v>0</v>
      </c>
      <c r="I40" s="504">
        <f t="shared" si="6"/>
        <v>0</v>
      </c>
      <c r="J40" s="655">
        <v>0</v>
      </c>
      <c r="K40" s="504">
        <v>0</v>
      </c>
      <c r="L40" s="504">
        <v>0</v>
      </c>
      <c r="M40" s="504">
        <v>0</v>
      </c>
      <c r="N40" s="504">
        <v>0</v>
      </c>
      <c r="O40" s="505">
        <v>0</v>
      </c>
      <c r="P40" s="504">
        <v>0</v>
      </c>
      <c r="Q40" s="668">
        <f>'2 Осв'!L40-'12квОсв'!K40-'12квОсв'!M40-'12квОсв'!O40</f>
        <v>0</v>
      </c>
      <c r="R40" s="483">
        <f t="shared" si="3"/>
        <v>0</v>
      </c>
      <c r="S40" s="495">
        <v>0</v>
      </c>
      <c r="T40" s="503">
        <f t="shared" si="4"/>
        <v>0</v>
      </c>
      <c r="U40" s="503" t="e">
        <f t="shared" si="5"/>
        <v>#DIV/0!</v>
      </c>
      <c r="V40" s="654">
        <v>0</v>
      </c>
      <c r="W40" s="1"/>
      <c r="X40" s="1"/>
      <c r="Y40" s="1"/>
      <c r="Z40" s="1"/>
      <c r="AA40" s="1"/>
      <c r="AB40" s="1"/>
      <c r="AC40" s="1"/>
    </row>
    <row r="41" spans="1:29" s="452" customFormat="1" ht="42.75" customHeight="1">
      <c r="A41" s="453" t="s">
        <v>72</v>
      </c>
      <c r="B41" s="454" t="s">
        <v>73</v>
      </c>
      <c r="C41" s="447" t="s">
        <v>74</v>
      </c>
      <c r="D41" s="464">
        <v>0</v>
      </c>
      <c r="E41" s="495">
        <v>0</v>
      </c>
      <c r="F41" s="464">
        <f t="shared" si="19"/>
        <v>0</v>
      </c>
      <c r="G41" s="649">
        <v>0</v>
      </c>
      <c r="H41" s="668">
        <f t="shared" si="20"/>
        <v>0</v>
      </c>
      <c r="I41" s="668">
        <f t="shared" si="6"/>
        <v>0</v>
      </c>
      <c r="J41" s="667">
        <v>0</v>
      </c>
      <c r="K41" s="668">
        <v>0</v>
      </c>
      <c r="L41" s="668">
        <v>0</v>
      </c>
      <c r="M41" s="668">
        <v>0</v>
      </c>
      <c r="N41" s="668">
        <v>0</v>
      </c>
      <c r="O41" s="666">
        <v>0</v>
      </c>
      <c r="P41" s="668">
        <v>0</v>
      </c>
      <c r="Q41" s="668">
        <v>0</v>
      </c>
      <c r="R41" s="483">
        <f t="shared" si="3"/>
        <v>0</v>
      </c>
      <c r="S41" s="495">
        <v>0</v>
      </c>
      <c r="T41" s="503">
        <f t="shared" si="4"/>
        <v>0</v>
      </c>
      <c r="U41" s="503" t="e">
        <f t="shared" si="5"/>
        <v>#DIV/0!</v>
      </c>
      <c r="V41" s="654">
        <v>0</v>
      </c>
      <c r="W41" s="1"/>
      <c r="X41" s="1"/>
      <c r="Y41" s="1"/>
      <c r="Z41" s="1"/>
      <c r="AA41" s="1"/>
      <c r="AB41" s="1"/>
      <c r="AC41" s="1"/>
    </row>
    <row r="42" spans="1:29" s="452" customFormat="1" ht="49.5" customHeight="1">
      <c r="A42" s="453" t="s">
        <v>75</v>
      </c>
      <c r="B42" s="455" t="s">
        <v>76</v>
      </c>
      <c r="C42" s="447" t="s">
        <v>77</v>
      </c>
      <c r="D42" s="472">
        <v>0</v>
      </c>
      <c r="E42" s="495">
        <v>0</v>
      </c>
      <c r="F42" s="464">
        <f t="shared" si="19"/>
        <v>0</v>
      </c>
      <c r="G42" s="649">
        <v>0</v>
      </c>
      <c r="H42" s="668">
        <f t="shared" si="20"/>
        <v>0</v>
      </c>
      <c r="I42" s="504">
        <f t="shared" si="6"/>
        <v>0</v>
      </c>
      <c r="J42" s="655">
        <v>0</v>
      </c>
      <c r="K42" s="504">
        <v>0</v>
      </c>
      <c r="L42" s="504">
        <v>0</v>
      </c>
      <c r="M42" s="504">
        <v>0</v>
      </c>
      <c r="N42" s="504">
        <v>0</v>
      </c>
      <c r="O42" s="505">
        <v>0</v>
      </c>
      <c r="P42" s="504">
        <v>0</v>
      </c>
      <c r="Q42" s="668">
        <f>'2 Осв'!L42-'12квОсв'!K42-'12квОсв'!M42-'12квОсв'!O42</f>
        <v>0</v>
      </c>
      <c r="R42" s="483">
        <f t="shared" si="3"/>
        <v>0</v>
      </c>
      <c r="S42" s="495">
        <v>0</v>
      </c>
      <c r="T42" s="503">
        <f t="shared" si="4"/>
        <v>0</v>
      </c>
      <c r="U42" s="503" t="e">
        <f t="shared" si="5"/>
        <v>#DIV/0!</v>
      </c>
      <c r="V42" s="654">
        <v>0</v>
      </c>
      <c r="W42" s="1"/>
      <c r="X42" s="1"/>
      <c r="Y42" s="1"/>
      <c r="Z42" s="1"/>
      <c r="AA42" s="1"/>
      <c r="AB42" s="1"/>
      <c r="AC42" s="1"/>
    </row>
    <row r="43" spans="1:29" s="452" customFormat="1" ht="39.75" customHeight="1">
      <c r="A43" s="453" t="s">
        <v>78</v>
      </c>
      <c r="B43" s="454" t="s">
        <v>79</v>
      </c>
      <c r="C43" s="447" t="s">
        <v>80</v>
      </c>
      <c r="D43" s="464">
        <v>0</v>
      </c>
      <c r="E43" s="495">
        <v>0</v>
      </c>
      <c r="F43" s="464">
        <f t="shared" si="19"/>
        <v>0</v>
      </c>
      <c r="G43" s="649">
        <v>0</v>
      </c>
      <c r="H43" s="668">
        <f t="shared" si="20"/>
        <v>0</v>
      </c>
      <c r="I43" s="668">
        <f t="shared" si="6"/>
        <v>0</v>
      </c>
      <c r="J43" s="667">
        <v>0</v>
      </c>
      <c r="K43" s="668">
        <v>0</v>
      </c>
      <c r="L43" s="668">
        <v>0</v>
      </c>
      <c r="M43" s="668">
        <v>0</v>
      </c>
      <c r="N43" s="668">
        <v>0</v>
      </c>
      <c r="O43" s="666">
        <v>0</v>
      </c>
      <c r="P43" s="668">
        <v>0</v>
      </c>
      <c r="Q43" s="668">
        <v>0</v>
      </c>
      <c r="R43" s="483">
        <f t="shared" si="3"/>
        <v>0</v>
      </c>
      <c r="S43" s="495">
        <v>0</v>
      </c>
      <c r="T43" s="503">
        <f t="shared" si="4"/>
        <v>0</v>
      </c>
      <c r="U43" s="503" t="e">
        <f t="shared" si="5"/>
        <v>#DIV/0!</v>
      </c>
      <c r="V43" s="654">
        <v>0</v>
      </c>
      <c r="W43" s="1"/>
      <c r="X43" s="1"/>
      <c r="Y43" s="1"/>
      <c r="Z43" s="1"/>
      <c r="AA43" s="1"/>
      <c r="AB43" s="1"/>
      <c r="AC43" s="1"/>
    </row>
    <row r="44" spans="1:29" s="551" customFormat="1" ht="49.5" customHeight="1">
      <c r="A44" s="453" t="s">
        <v>81</v>
      </c>
      <c r="B44" s="454" t="s">
        <v>82</v>
      </c>
      <c r="C44" s="447" t="s">
        <v>83</v>
      </c>
      <c r="D44" s="464">
        <v>14.092000000000001</v>
      </c>
      <c r="E44" s="495">
        <v>0</v>
      </c>
      <c r="F44" s="464">
        <f t="shared" si="19"/>
        <v>14.092000000000001</v>
      </c>
      <c r="G44" s="649">
        <v>0</v>
      </c>
      <c r="H44" s="668">
        <f t="shared" si="20"/>
        <v>14.092000000000001</v>
      </c>
      <c r="I44" s="668">
        <v>0</v>
      </c>
      <c r="J44" s="667">
        <v>0</v>
      </c>
      <c r="K44" s="668">
        <v>0</v>
      </c>
      <c r="L44" s="668">
        <v>0</v>
      </c>
      <c r="M44" s="668">
        <v>0</v>
      </c>
      <c r="N44" s="668">
        <v>0</v>
      </c>
      <c r="O44" s="666">
        <v>0</v>
      </c>
      <c r="P44" s="668">
        <f>D44</f>
        <v>14.092000000000001</v>
      </c>
      <c r="Q44" s="668">
        <v>0</v>
      </c>
      <c r="R44" s="483">
        <f>F44-I44</f>
        <v>14.092000000000001</v>
      </c>
      <c r="S44" s="495">
        <v>0</v>
      </c>
      <c r="T44" s="479">
        <f t="shared" si="4"/>
        <v>14.092000000000001</v>
      </c>
      <c r="U44" s="503">
        <f t="shared" si="5"/>
        <v>100</v>
      </c>
      <c r="V44" s="654">
        <v>0</v>
      </c>
      <c r="W44" s="1"/>
      <c r="X44" s="1"/>
      <c r="Y44" s="1"/>
      <c r="Z44" s="1"/>
      <c r="AA44" s="1"/>
      <c r="AB44" s="1"/>
      <c r="AC44" s="1"/>
    </row>
    <row r="45" spans="1:29" s="452" customFormat="1" ht="51" customHeight="1">
      <c r="A45" s="453" t="s">
        <v>84</v>
      </c>
      <c r="B45" s="455" t="s">
        <v>85</v>
      </c>
      <c r="C45" s="447" t="s">
        <v>86</v>
      </c>
      <c r="D45" s="464">
        <v>0.23300000000000001</v>
      </c>
      <c r="E45" s="495">
        <v>0</v>
      </c>
      <c r="F45" s="464">
        <f t="shared" si="19"/>
        <v>0.23300000000000001</v>
      </c>
      <c r="G45" s="649">
        <v>0</v>
      </c>
      <c r="H45" s="668">
        <f t="shared" si="20"/>
        <v>0.23300000000000001</v>
      </c>
      <c r="I45" s="668">
        <f t="shared" si="6"/>
        <v>0</v>
      </c>
      <c r="J45" s="667">
        <v>0</v>
      </c>
      <c r="K45" s="668">
        <v>0</v>
      </c>
      <c r="L45" s="668">
        <v>0</v>
      </c>
      <c r="M45" s="668">
        <v>0</v>
      </c>
      <c r="N45" s="668">
        <v>0</v>
      </c>
      <c r="O45" s="666">
        <v>0</v>
      </c>
      <c r="P45" s="668">
        <f>D45</f>
        <v>0.23300000000000001</v>
      </c>
      <c r="Q45" s="668">
        <v>0</v>
      </c>
      <c r="R45" s="483">
        <f t="shared" si="3"/>
        <v>0.23300000000000001</v>
      </c>
      <c r="S45" s="495">
        <v>0</v>
      </c>
      <c r="T45" s="503">
        <f t="shared" si="4"/>
        <v>0.23300000000000001</v>
      </c>
      <c r="U45" s="503">
        <f t="shared" si="5"/>
        <v>100</v>
      </c>
      <c r="V45" s="654">
        <v>0</v>
      </c>
      <c r="W45" s="1"/>
      <c r="X45" s="1"/>
      <c r="Y45" s="1"/>
      <c r="Z45" s="1"/>
      <c r="AA45" s="1"/>
      <c r="AB45" s="1"/>
      <c r="AC45" s="1"/>
    </row>
    <row r="46" spans="1:29" s="452" customFormat="1" ht="48" customHeight="1">
      <c r="A46" s="453" t="s">
        <v>87</v>
      </c>
      <c r="B46" s="455" t="s">
        <v>88</v>
      </c>
      <c r="C46" s="447" t="s">
        <v>89</v>
      </c>
      <c r="D46" s="472">
        <v>0</v>
      </c>
      <c r="E46" s="495">
        <v>0</v>
      </c>
      <c r="F46" s="464">
        <f t="shared" si="19"/>
        <v>0</v>
      </c>
      <c r="G46" s="649">
        <v>0</v>
      </c>
      <c r="H46" s="668">
        <f t="shared" si="20"/>
        <v>0</v>
      </c>
      <c r="I46" s="504">
        <f t="shared" si="6"/>
        <v>0</v>
      </c>
      <c r="J46" s="655">
        <v>0</v>
      </c>
      <c r="K46" s="504">
        <v>0</v>
      </c>
      <c r="L46" s="504">
        <v>0</v>
      </c>
      <c r="M46" s="504">
        <v>0</v>
      </c>
      <c r="N46" s="504">
        <v>0</v>
      </c>
      <c r="O46" s="505">
        <v>0</v>
      </c>
      <c r="P46" s="504">
        <v>0</v>
      </c>
      <c r="Q46" s="668">
        <f>'2 Осв'!L46-'12квОсв'!K46-'12квОсв'!M46-'12квОсв'!O46</f>
        <v>0</v>
      </c>
      <c r="R46" s="483">
        <f t="shared" si="3"/>
        <v>0</v>
      </c>
      <c r="S46" s="495">
        <v>0</v>
      </c>
      <c r="T46" s="503">
        <f t="shared" si="4"/>
        <v>0</v>
      </c>
      <c r="U46" s="503" t="e">
        <f t="shared" si="5"/>
        <v>#DIV/0!</v>
      </c>
      <c r="V46" s="654">
        <v>0</v>
      </c>
      <c r="W46" s="1"/>
      <c r="X46" s="1"/>
      <c r="Y46" s="1"/>
      <c r="Z46" s="1"/>
      <c r="AA46" s="1"/>
      <c r="AB46" s="1"/>
      <c r="AC46" s="1"/>
    </row>
    <row r="47" spans="1:29" s="452" customFormat="1" ht="40.5" customHeight="1">
      <c r="A47" s="453" t="s">
        <v>90</v>
      </c>
      <c r="B47" s="454" t="s">
        <v>91</v>
      </c>
      <c r="C47" s="447" t="s">
        <v>92</v>
      </c>
      <c r="D47" s="464">
        <v>0</v>
      </c>
      <c r="E47" s="495">
        <v>0</v>
      </c>
      <c r="F47" s="464">
        <f t="shared" si="19"/>
        <v>0</v>
      </c>
      <c r="G47" s="649">
        <v>0</v>
      </c>
      <c r="H47" s="668">
        <f t="shared" si="20"/>
        <v>0</v>
      </c>
      <c r="I47" s="668">
        <f t="shared" si="6"/>
        <v>0</v>
      </c>
      <c r="J47" s="667">
        <v>0</v>
      </c>
      <c r="K47" s="668">
        <v>0</v>
      </c>
      <c r="L47" s="668">
        <v>0</v>
      </c>
      <c r="M47" s="668">
        <v>0</v>
      </c>
      <c r="N47" s="668">
        <v>0</v>
      </c>
      <c r="O47" s="666">
        <v>0</v>
      </c>
      <c r="P47" s="668">
        <v>0.59199999999999997</v>
      </c>
      <c r="Q47" s="668">
        <v>0</v>
      </c>
      <c r="R47" s="483">
        <f t="shared" si="3"/>
        <v>0</v>
      </c>
      <c r="S47" s="495">
        <v>0</v>
      </c>
      <c r="T47" s="503">
        <f t="shared" si="4"/>
        <v>0</v>
      </c>
      <c r="U47" s="503" t="e">
        <f t="shared" si="5"/>
        <v>#DIV/0!</v>
      </c>
      <c r="V47" s="654">
        <v>0</v>
      </c>
      <c r="W47" s="1"/>
      <c r="X47" s="1"/>
      <c r="Y47" s="1"/>
      <c r="Z47" s="1"/>
      <c r="AA47" s="1"/>
      <c r="AB47" s="1"/>
      <c r="AC47" s="1"/>
    </row>
    <row r="48" spans="1:29" s="452" customFormat="1" ht="35.25" customHeight="1">
      <c r="A48" s="453" t="s">
        <v>93</v>
      </c>
      <c r="B48" s="454" t="s">
        <v>94</v>
      </c>
      <c r="C48" s="447" t="s">
        <v>95</v>
      </c>
      <c r="D48" s="464">
        <v>0</v>
      </c>
      <c r="E48" s="495">
        <v>0</v>
      </c>
      <c r="F48" s="464">
        <f t="shared" si="19"/>
        <v>0</v>
      </c>
      <c r="G48" s="649">
        <v>0</v>
      </c>
      <c r="H48" s="668">
        <f t="shared" si="20"/>
        <v>0</v>
      </c>
      <c r="I48" s="668">
        <f t="shared" si="6"/>
        <v>0</v>
      </c>
      <c r="J48" s="667">
        <v>0</v>
      </c>
      <c r="K48" s="668">
        <v>0</v>
      </c>
      <c r="L48" s="668">
        <v>0</v>
      </c>
      <c r="M48" s="668">
        <v>0</v>
      </c>
      <c r="N48" s="668">
        <v>0</v>
      </c>
      <c r="O48" s="666">
        <v>0</v>
      </c>
      <c r="P48" s="668">
        <v>0</v>
      </c>
      <c r="Q48" s="668">
        <v>0</v>
      </c>
      <c r="R48" s="483">
        <f t="shared" si="3"/>
        <v>0</v>
      </c>
      <c r="S48" s="495">
        <v>0</v>
      </c>
      <c r="T48" s="503">
        <f t="shared" si="4"/>
        <v>0</v>
      </c>
      <c r="U48" s="503" t="e">
        <f t="shared" si="5"/>
        <v>#DIV/0!</v>
      </c>
      <c r="V48" s="654">
        <v>0</v>
      </c>
      <c r="W48" s="1"/>
      <c r="X48" s="1"/>
      <c r="Y48" s="1"/>
      <c r="Z48" s="1"/>
      <c r="AA48" s="1"/>
      <c r="AB48" s="1"/>
      <c r="AC48" s="1"/>
    </row>
    <row r="49" spans="1:29" ht="24.75" customHeight="1">
      <c r="A49" s="260" t="s">
        <v>96</v>
      </c>
      <c r="B49" s="258" t="s">
        <v>97</v>
      </c>
      <c r="C49" s="259" t="s">
        <v>24</v>
      </c>
      <c r="D49" s="14">
        <f>SUM(D50:D59)</f>
        <v>3.55</v>
      </c>
      <c r="E49" s="657">
        <v>0</v>
      </c>
      <c r="F49" s="14">
        <f>SUM(F50:F59)</f>
        <v>3.55</v>
      </c>
      <c r="G49" s="660">
        <v>0</v>
      </c>
      <c r="H49" s="7">
        <f>SUM(H50:H59)</f>
        <v>3.55</v>
      </c>
      <c r="I49" s="7">
        <f t="shared" si="6"/>
        <v>0</v>
      </c>
      <c r="J49" s="665">
        <f t="shared" ref="J49:Q49" si="21">SUM(J50:J59)</f>
        <v>0</v>
      </c>
      <c r="K49" s="7">
        <f t="shared" si="21"/>
        <v>0</v>
      </c>
      <c r="L49" s="7">
        <f t="shared" si="21"/>
        <v>0</v>
      </c>
      <c r="M49" s="7">
        <f t="shared" si="21"/>
        <v>0</v>
      </c>
      <c r="N49" s="7">
        <f t="shared" si="21"/>
        <v>2.7170000000000001</v>
      </c>
      <c r="O49" s="664">
        <f t="shared" si="21"/>
        <v>0</v>
      </c>
      <c r="P49" s="7">
        <f>SUM(P50:P59)</f>
        <v>0.83299999999999996</v>
      </c>
      <c r="Q49" s="7">
        <f t="shared" si="21"/>
        <v>0</v>
      </c>
      <c r="R49" s="356">
        <f t="shared" si="3"/>
        <v>3.55</v>
      </c>
      <c r="S49" s="657">
        <v>0</v>
      </c>
      <c r="T49" s="365">
        <f t="shared" si="4"/>
        <v>3.55</v>
      </c>
      <c r="U49" s="365">
        <f t="shared" si="5"/>
        <v>100</v>
      </c>
      <c r="V49" s="109">
        <v>0</v>
      </c>
    </row>
    <row r="50" spans="1:29" s="452" customFormat="1" ht="37.5" customHeight="1">
      <c r="A50" s="456" t="s">
        <v>98</v>
      </c>
      <c r="B50" s="457" t="s">
        <v>99</v>
      </c>
      <c r="C50" s="458" t="s">
        <v>100</v>
      </c>
      <c r="D50" s="464">
        <v>0</v>
      </c>
      <c r="E50" s="495">
        <v>0</v>
      </c>
      <c r="F50" s="464">
        <f>D50</f>
        <v>0</v>
      </c>
      <c r="G50" s="649">
        <v>0</v>
      </c>
      <c r="H50" s="668">
        <f>D50</f>
        <v>0</v>
      </c>
      <c r="I50" s="668">
        <f t="shared" si="6"/>
        <v>0</v>
      </c>
      <c r="J50" s="667">
        <v>0</v>
      </c>
      <c r="K50" s="668">
        <v>0</v>
      </c>
      <c r="L50" s="668">
        <v>0</v>
      </c>
      <c r="M50" s="668">
        <v>0</v>
      </c>
      <c r="N50" s="668">
        <v>0</v>
      </c>
      <c r="O50" s="666">
        <v>0</v>
      </c>
      <c r="P50" s="668">
        <v>0</v>
      </c>
      <c r="Q50" s="668">
        <v>0</v>
      </c>
      <c r="R50" s="483">
        <f t="shared" si="3"/>
        <v>0</v>
      </c>
      <c r="S50" s="495">
        <v>0</v>
      </c>
      <c r="T50" s="503">
        <f t="shared" si="4"/>
        <v>0</v>
      </c>
      <c r="U50" s="503" t="e">
        <f t="shared" si="5"/>
        <v>#DIV/0!</v>
      </c>
      <c r="V50" s="654">
        <v>0</v>
      </c>
      <c r="W50" s="1"/>
      <c r="X50" s="1"/>
      <c r="Y50" s="1"/>
      <c r="Z50" s="1"/>
      <c r="AA50" s="1"/>
      <c r="AB50" s="1"/>
      <c r="AC50" s="1"/>
    </row>
    <row r="51" spans="1:29" s="551" customFormat="1" ht="31.5" customHeight="1">
      <c r="A51" s="453" t="s">
        <v>101</v>
      </c>
      <c r="B51" s="459" t="s">
        <v>102</v>
      </c>
      <c r="C51" s="447" t="s">
        <v>103</v>
      </c>
      <c r="D51" s="464">
        <v>0</v>
      </c>
      <c r="E51" s="495">
        <v>0</v>
      </c>
      <c r="F51" s="464">
        <f t="shared" ref="F51:F59" si="22">D51</f>
        <v>0</v>
      </c>
      <c r="G51" s="649">
        <v>0</v>
      </c>
      <c r="H51" s="668">
        <v>0</v>
      </c>
      <c r="I51" s="668">
        <v>0</v>
      </c>
      <c r="J51" s="667">
        <v>0</v>
      </c>
      <c r="K51" s="668">
        <v>0</v>
      </c>
      <c r="L51" s="668">
        <v>0</v>
      </c>
      <c r="M51" s="668">
        <v>0</v>
      </c>
      <c r="N51" s="668">
        <v>0</v>
      </c>
      <c r="O51" s="666">
        <v>0</v>
      </c>
      <c r="P51" s="668">
        <v>0</v>
      </c>
      <c r="Q51" s="668">
        <v>0</v>
      </c>
      <c r="R51" s="483">
        <f>F51-I51</f>
        <v>0</v>
      </c>
      <c r="S51" s="495">
        <v>0</v>
      </c>
      <c r="T51" s="503">
        <f t="shared" si="4"/>
        <v>0</v>
      </c>
      <c r="U51" s="503" t="e">
        <f t="shared" si="5"/>
        <v>#DIV/0!</v>
      </c>
      <c r="V51" s="654">
        <v>0</v>
      </c>
      <c r="W51" s="1"/>
      <c r="X51" s="1"/>
      <c r="Y51" s="1"/>
      <c r="Z51" s="1"/>
      <c r="AA51" s="1"/>
      <c r="AB51" s="1"/>
      <c r="AC51" s="1"/>
    </row>
    <row r="52" spans="1:29" s="452" customFormat="1" ht="32.25" customHeight="1">
      <c r="A52" s="453" t="s">
        <v>104</v>
      </c>
      <c r="B52" s="459" t="s">
        <v>105</v>
      </c>
      <c r="C52" s="447" t="s">
        <v>106</v>
      </c>
      <c r="D52" s="464">
        <v>0</v>
      </c>
      <c r="E52" s="495">
        <v>0</v>
      </c>
      <c r="F52" s="464">
        <f t="shared" si="22"/>
        <v>0</v>
      </c>
      <c r="G52" s="649">
        <v>0</v>
      </c>
      <c r="H52" s="668">
        <f t="shared" ref="H52:H59" si="23">D52</f>
        <v>0</v>
      </c>
      <c r="I52" s="668">
        <f t="shared" si="6"/>
        <v>0</v>
      </c>
      <c r="J52" s="667">
        <v>0</v>
      </c>
      <c r="K52" s="668">
        <v>0</v>
      </c>
      <c r="L52" s="668">
        <v>0</v>
      </c>
      <c r="M52" s="668">
        <v>0</v>
      </c>
      <c r="N52" s="668">
        <v>0</v>
      </c>
      <c r="O52" s="666">
        <v>0</v>
      </c>
      <c r="P52" s="668">
        <v>0</v>
      </c>
      <c r="Q52" s="668">
        <f>'2 Осв'!L52-'12квОсв'!K52-'12квОсв'!M52-'12квОсв'!O52</f>
        <v>0</v>
      </c>
      <c r="R52" s="483">
        <f t="shared" si="3"/>
        <v>0</v>
      </c>
      <c r="S52" s="495">
        <v>0</v>
      </c>
      <c r="T52" s="503">
        <f t="shared" si="4"/>
        <v>0</v>
      </c>
      <c r="U52" s="503" t="e">
        <f t="shared" si="5"/>
        <v>#DIV/0!</v>
      </c>
      <c r="V52" s="654">
        <v>0</v>
      </c>
      <c r="W52" s="1"/>
      <c r="X52" s="1"/>
      <c r="Y52" s="1"/>
      <c r="Z52" s="1"/>
      <c r="AA52" s="1"/>
      <c r="AB52" s="1"/>
      <c r="AC52" s="1"/>
    </row>
    <row r="53" spans="1:29" s="452" customFormat="1" ht="37.5" customHeight="1">
      <c r="A53" s="453" t="s">
        <v>107</v>
      </c>
      <c r="B53" s="459" t="s">
        <v>108</v>
      </c>
      <c r="C53" s="447" t="s">
        <v>109</v>
      </c>
      <c r="D53" s="464">
        <v>2.0920000000000001</v>
      </c>
      <c r="E53" s="495">
        <v>0</v>
      </c>
      <c r="F53" s="464">
        <f t="shared" si="22"/>
        <v>2.0920000000000001</v>
      </c>
      <c r="G53" s="649">
        <v>0</v>
      </c>
      <c r="H53" s="668">
        <f t="shared" si="23"/>
        <v>2.0920000000000001</v>
      </c>
      <c r="I53" s="668">
        <f t="shared" si="6"/>
        <v>0</v>
      </c>
      <c r="J53" s="667">
        <v>0</v>
      </c>
      <c r="K53" s="668">
        <v>0</v>
      </c>
      <c r="L53" s="668">
        <v>0</v>
      </c>
      <c r="M53" s="668">
        <v>0</v>
      </c>
      <c r="N53" s="668">
        <f>D53</f>
        <v>2.0920000000000001</v>
      </c>
      <c r="O53" s="666">
        <v>0</v>
      </c>
      <c r="P53" s="668">
        <v>0</v>
      </c>
      <c r="Q53" s="668">
        <v>0</v>
      </c>
      <c r="R53" s="483">
        <f t="shared" si="3"/>
        <v>2.0920000000000001</v>
      </c>
      <c r="S53" s="495">
        <v>0</v>
      </c>
      <c r="T53" s="503">
        <f t="shared" si="4"/>
        <v>2.0920000000000001</v>
      </c>
      <c r="U53" s="503">
        <f t="shared" si="5"/>
        <v>100</v>
      </c>
      <c r="V53" s="654">
        <v>0</v>
      </c>
      <c r="W53" s="1"/>
      <c r="X53" s="1"/>
      <c r="Y53" s="1"/>
      <c r="Z53" s="1"/>
      <c r="AA53" s="1"/>
      <c r="AB53" s="1"/>
      <c r="AC53" s="1"/>
    </row>
    <row r="54" spans="1:29" s="452" customFormat="1" ht="20.25" customHeight="1">
      <c r="A54" s="453" t="s">
        <v>110</v>
      </c>
      <c r="B54" s="459" t="s">
        <v>111</v>
      </c>
      <c r="C54" s="447" t="s">
        <v>112</v>
      </c>
      <c r="D54" s="464">
        <v>0.625</v>
      </c>
      <c r="E54" s="495">
        <v>0</v>
      </c>
      <c r="F54" s="464">
        <f t="shared" si="22"/>
        <v>0.625</v>
      </c>
      <c r="G54" s="649">
        <v>0</v>
      </c>
      <c r="H54" s="668">
        <f t="shared" si="23"/>
        <v>0.625</v>
      </c>
      <c r="I54" s="668">
        <f t="shared" si="6"/>
        <v>0</v>
      </c>
      <c r="J54" s="667">
        <v>0</v>
      </c>
      <c r="K54" s="668">
        <v>0</v>
      </c>
      <c r="L54" s="668">
        <v>0</v>
      </c>
      <c r="M54" s="668">
        <v>0</v>
      </c>
      <c r="N54" s="668">
        <f>D54</f>
        <v>0.625</v>
      </c>
      <c r="O54" s="666">
        <v>0</v>
      </c>
      <c r="P54" s="668">
        <v>0</v>
      </c>
      <c r="Q54" s="668">
        <v>0</v>
      </c>
      <c r="R54" s="483">
        <f t="shared" si="3"/>
        <v>0.625</v>
      </c>
      <c r="S54" s="495">
        <v>0</v>
      </c>
      <c r="T54" s="503">
        <f t="shared" si="4"/>
        <v>0.625</v>
      </c>
      <c r="U54" s="503">
        <f t="shared" si="5"/>
        <v>100</v>
      </c>
      <c r="V54" s="654">
        <v>0</v>
      </c>
      <c r="W54" s="1"/>
      <c r="X54" s="1"/>
      <c r="Y54" s="1"/>
      <c r="Z54" s="1"/>
      <c r="AA54" s="1"/>
      <c r="AB54" s="1"/>
      <c r="AC54" s="1"/>
    </row>
    <row r="55" spans="1:29" s="452" customFormat="1" ht="20.25" customHeight="1">
      <c r="A55" s="453" t="s">
        <v>113</v>
      </c>
      <c r="B55" s="459" t="s">
        <v>114</v>
      </c>
      <c r="C55" s="447" t="s">
        <v>115</v>
      </c>
      <c r="D55" s="464">
        <v>0</v>
      </c>
      <c r="E55" s="495">
        <v>0</v>
      </c>
      <c r="F55" s="464">
        <f t="shared" si="22"/>
        <v>0</v>
      </c>
      <c r="G55" s="649">
        <v>0</v>
      </c>
      <c r="H55" s="668">
        <f t="shared" si="23"/>
        <v>0</v>
      </c>
      <c r="I55" s="668">
        <f t="shared" si="6"/>
        <v>0</v>
      </c>
      <c r="J55" s="667">
        <v>0</v>
      </c>
      <c r="K55" s="668">
        <v>0</v>
      </c>
      <c r="L55" s="668">
        <v>0</v>
      </c>
      <c r="M55" s="668">
        <v>0</v>
      </c>
      <c r="N55" s="668">
        <v>0</v>
      </c>
      <c r="O55" s="666">
        <v>0</v>
      </c>
      <c r="P55" s="668">
        <v>0</v>
      </c>
      <c r="Q55" s="668">
        <f>'2 Осв'!L55-'12квОсв'!K55-'12квОсв'!M55-'12квОсв'!O55</f>
        <v>0</v>
      </c>
      <c r="R55" s="483">
        <f t="shared" si="3"/>
        <v>0</v>
      </c>
      <c r="S55" s="495">
        <v>0</v>
      </c>
      <c r="T55" s="503">
        <f t="shared" si="4"/>
        <v>0</v>
      </c>
      <c r="U55" s="503" t="e">
        <f t="shared" si="5"/>
        <v>#DIV/0!</v>
      </c>
      <c r="V55" s="654">
        <v>0</v>
      </c>
      <c r="W55" s="1"/>
      <c r="X55" s="1"/>
      <c r="Y55" s="1"/>
      <c r="Z55" s="1"/>
      <c r="AA55" s="1"/>
      <c r="AB55" s="1"/>
      <c r="AC55" s="1"/>
    </row>
    <row r="56" spans="1:29" s="551" customFormat="1" ht="48.75" customHeight="1">
      <c r="A56" s="453" t="s">
        <v>116</v>
      </c>
      <c r="B56" s="459" t="s">
        <v>117</v>
      </c>
      <c r="C56" s="447" t="s">
        <v>118</v>
      </c>
      <c r="D56" s="472">
        <v>0.47699999999999998</v>
      </c>
      <c r="E56" s="495">
        <v>0</v>
      </c>
      <c r="F56" s="472">
        <f t="shared" si="22"/>
        <v>0.47699999999999998</v>
      </c>
      <c r="G56" s="649">
        <v>0</v>
      </c>
      <c r="H56" s="504">
        <f t="shared" si="23"/>
        <v>0.47699999999999998</v>
      </c>
      <c r="I56" s="504">
        <f t="shared" si="6"/>
        <v>0</v>
      </c>
      <c r="J56" s="655">
        <v>0</v>
      </c>
      <c r="K56" s="504">
        <v>0</v>
      </c>
      <c r="L56" s="504">
        <v>0</v>
      </c>
      <c r="M56" s="504">
        <v>0</v>
      </c>
      <c r="N56" s="504">
        <v>0</v>
      </c>
      <c r="O56" s="505">
        <v>0</v>
      </c>
      <c r="P56" s="504">
        <f>D56</f>
        <v>0.47699999999999998</v>
      </c>
      <c r="Q56" s="668">
        <f>'2 Осв'!L56-'12квОсв'!K56-'12квОсв'!M56-'12квОсв'!O56</f>
        <v>0</v>
      </c>
      <c r="R56" s="483">
        <f t="shared" si="3"/>
        <v>0.47699999999999998</v>
      </c>
      <c r="S56" s="495">
        <v>0</v>
      </c>
      <c r="T56" s="503">
        <f t="shared" si="4"/>
        <v>0.47699999999999998</v>
      </c>
      <c r="U56" s="503">
        <f t="shared" si="5"/>
        <v>100</v>
      </c>
      <c r="V56" s="654">
        <v>0</v>
      </c>
      <c r="W56" s="1"/>
      <c r="X56" s="1"/>
      <c r="Y56" s="1"/>
      <c r="Z56" s="1"/>
      <c r="AA56" s="1"/>
      <c r="AB56" s="1"/>
      <c r="AC56" s="1"/>
    </row>
    <row r="57" spans="1:29" s="452" customFormat="1" ht="20.25" customHeight="1">
      <c r="A57" s="453" t="s">
        <v>119</v>
      </c>
      <c r="B57" s="459" t="s">
        <v>120</v>
      </c>
      <c r="C57" s="447" t="s">
        <v>121</v>
      </c>
      <c r="D57" s="464">
        <v>0</v>
      </c>
      <c r="E57" s="495">
        <v>0</v>
      </c>
      <c r="F57" s="464">
        <f t="shared" si="22"/>
        <v>0</v>
      </c>
      <c r="G57" s="649">
        <v>0</v>
      </c>
      <c r="H57" s="668">
        <f t="shared" si="23"/>
        <v>0</v>
      </c>
      <c r="I57" s="668">
        <f t="shared" si="6"/>
        <v>0</v>
      </c>
      <c r="J57" s="667">
        <v>0</v>
      </c>
      <c r="K57" s="668">
        <v>0</v>
      </c>
      <c r="L57" s="668">
        <v>0</v>
      </c>
      <c r="M57" s="668">
        <v>0</v>
      </c>
      <c r="N57" s="668">
        <v>0</v>
      </c>
      <c r="O57" s="666">
        <v>0</v>
      </c>
      <c r="P57" s="668">
        <v>0</v>
      </c>
      <c r="Q57" s="668">
        <v>0</v>
      </c>
      <c r="R57" s="483">
        <f t="shared" si="3"/>
        <v>0</v>
      </c>
      <c r="S57" s="495">
        <v>0</v>
      </c>
      <c r="T57" s="503">
        <f t="shared" si="4"/>
        <v>0</v>
      </c>
      <c r="U57" s="503" t="e">
        <f t="shared" si="5"/>
        <v>#DIV/0!</v>
      </c>
      <c r="V57" s="654">
        <v>0</v>
      </c>
      <c r="W57" s="1"/>
      <c r="X57" s="1"/>
      <c r="Y57" s="1"/>
      <c r="Z57" s="1"/>
      <c r="AA57" s="1"/>
      <c r="AB57" s="1"/>
      <c r="AC57" s="1"/>
    </row>
    <row r="58" spans="1:29" s="551" customFormat="1" ht="45" customHeight="1">
      <c r="A58" s="453" t="s">
        <v>122</v>
      </c>
      <c r="B58" s="459" t="s">
        <v>123</v>
      </c>
      <c r="C58" s="447" t="s">
        <v>124</v>
      </c>
      <c r="D58" s="464">
        <v>0.35599999999999998</v>
      </c>
      <c r="E58" s="495">
        <v>0</v>
      </c>
      <c r="F58" s="464">
        <f t="shared" si="22"/>
        <v>0.35599999999999998</v>
      </c>
      <c r="G58" s="649">
        <v>0</v>
      </c>
      <c r="H58" s="668">
        <f t="shared" si="23"/>
        <v>0.35599999999999998</v>
      </c>
      <c r="I58" s="504">
        <f t="shared" si="6"/>
        <v>0</v>
      </c>
      <c r="J58" s="667">
        <v>0</v>
      </c>
      <c r="K58" s="668">
        <v>0</v>
      </c>
      <c r="L58" s="668">
        <v>0</v>
      </c>
      <c r="M58" s="668">
        <v>0</v>
      </c>
      <c r="N58" s="668">
        <v>0</v>
      </c>
      <c r="O58" s="666">
        <v>0</v>
      </c>
      <c r="P58" s="668">
        <f>D58</f>
        <v>0.35599999999999998</v>
      </c>
      <c r="Q58" s="668">
        <v>0</v>
      </c>
      <c r="R58" s="483">
        <f t="shared" si="3"/>
        <v>0.35599999999999998</v>
      </c>
      <c r="S58" s="495">
        <v>0</v>
      </c>
      <c r="T58" s="503">
        <f t="shared" si="4"/>
        <v>0.35599999999999998</v>
      </c>
      <c r="U58" s="503">
        <f t="shared" si="5"/>
        <v>100</v>
      </c>
      <c r="V58" s="654">
        <v>0</v>
      </c>
      <c r="W58" s="1"/>
      <c r="X58" s="1"/>
      <c r="Y58" s="1"/>
      <c r="Z58" s="1"/>
      <c r="AA58" s="1"/>
      <c r="AB58" s="1"/>
      <c r="AC58" s="1"/>
    </row>
    <row r="59" spans="1:29" s="452" customFormat="1" ht="43.5" customHeight="1" thickBot="1">
      <c r="A59" s="460" t="s">
        <v>125</v>
      </c>
      <c r="B59" s="461" t="s">
        <v>126</v>
      </c>
      <c r="C59" s="462" t="s">
        <v>127</v>
      </c>
      <c r="D59" s="466">
        <v>0</v>
      </c>
      <c r="E59" s="500">
        <v>0</v>
      </c>
      <c r="F59" s="463">
        <f t="shared" si="22"/>
        <v>0</v>
      </c>
      <c r="G59" s="500">
        <v>0</v>
      </c>
      <c r="H59" s="656">
        <f t="shared" si="23"/>
        <v>0</v>
      </c>
      <c r="I59" s="656">
        <f t="shared" si="6"/>
        <v>0</v>
      </c>
      <c r="J59" s="463">
        <v>0</v>
      </c>
      <c r="K59" s="463">
        <v>0</v>
      </c>
      <c r="L59" s="463">
        <v>0</v>
      </c>
      <c r="M59" s="463">
        <v>0</v>
      </c>
      <c r="N59" s="463">
        <v>0</v>
      </c>
      <c r="O59" s="662">
        <v>0</v>
      </c>
      <c r="P59" s="506">
        <v>0</v>
      </c>
      <c r="Q59" s="510">
        <f>'2 Осв'!L59-'12квОсв'!K59-'12квОсв'!M59-'12квОсв'!O59</f>
        <v>0</v>
      </c>
      <c r="R59" s="507">
        <f t="shared" si="3"/>
        <v>0</v>
      </c>
      <c r="S59" s="500">
        <v>0</v>
      </c>
      <c r="T59" s="508">
        <f t="shared" si="4"/>
        <v>0</v>
      </c>
      <c r="U59" s="508" t="e">
        <f t="shared" si="5"/>
        <v>#DIV/0!</v>
      </c>
      <c r="V59" s="707">
        <v>0</v>
      </c>
      <c r="W59" s="1"/>
      <c r="X59" s="1"/>
      <c r="Y59" s="1"/>
      <c r="Z59" s="1"/>
      <c r="AA59" s="1"/>
      <c r="AB59" s="1"/>
      <c r="AC59" s="1"/>
    </row>
  </sheetData>
  <autoFilter ref="A19:BV59" xr:uid="{95BE91B6-A180-4654-9CBF-9FDA13CF1FD9}"/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9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W60"/>
  <sheetViews>
    <sheetView topLeftCell="A7" zoomScale="60" zoomScaleNormal="60" workbookViewId="0">
      <pane xSplit="2" ySplit="2" topLeftCell="C9" activePane="bottomRight" state="frozen"/>
      <selection activeCell="BB52" sqref="BB52:BG52"/>
      <selection pane="topRight" activeCell="BB52" sqref="BB52:BG52"/>
      <selection pane="bottomLeft" activeCell="BB52" sqref="BB52:BG52"/>
      <selection pane="bottomRight" activeCell="A6" sqref="A6"/>
    </sheetView>
  </sheetViews>
  <sheetFormatPr defaultColWidth="9" defaultRowHeight="15.75" customHeight="1"/>
  <cols>
    <col min="1" max="1" width="12.75" style="1" customWidth="1"/>
    <col min="2" max="2" width="53.375" style="1" customWidth="1"/>
    <col min="3" max="3" width="16.375" style="1" customWidth="1"/>
    <col min="4" max="4" width="17.375" style="1" customWidth="1"/>
    <col min="5" max="5" width="14.875" style="1" customWidth="1"/>
    <col min="6" max="6" width="8.5" style="1" customWidth="1"/>
    <col min="7" max="7" width="7.875" style="1" customWidth="1"/>
    <col min="8" max="8" width="5.875" style="1" bestFit="1" customWidth="1"/>
    <col min="9" max="9" width="8.25" style="1" customWidth="1"/>
    <col min="10" max="10" width="5.875" style="1" bestFit="1" customWidth="1"/>
    <col min="11" max="11" width="11.75" style="1" customWidth="1"/>
    <col min="12" max="12" width="15.25" style="1" customWidth="1"/>
    <col min="13" max="13" width="6.25" style="1" customWidth="1"/>
    <col min="14" max="18" width="6" style="1" customWidth="1"/>
    <col min="19" max="19" width="14.75" style="1" customWidth="1"/>
    <col min="20" max="20" width="6.375" style="1" customWidth="1"/>
    <col min="21" max="25" width="6" style="1" customWidth="1"/>
    <col min="26" max="26" width="15" style="1" customWidth="1"/>
    <col min="27" max="27" width="9.125" style="1" customWidth="1"/>
    <col min="28" max="32" width="6.25" style="1" customWidth="1"/>
    <col min="33" max="33" width="14.875" style="1" bestFit="1" customWidth="1"/>
    <col min="34" max="35" width="8.5" style="1" customWidth="1"/>
    <col min="36" max="36" width="5.875" style="1" bestFit="1" customWidth="1"/>
    <col min="37" max="37" width="8.875" style="1" customWidth="1"/>
    <col min="38" max="38" width="5.875" style="1" bestFit="1" customWidth="1"/>
    <col min="39" max="39" width="8.25" style="1" customWidth="1"/>
    <col min="40" max="40" width="14" style="1" customWidth="1"/>
    <col min="41" max="41" width="8.75" style="1" customWidth="1"/>
    <col min="42" max="45" width="6.25" style="1" customWidth="1"/>
    <col min="46" max="46" width="10.375" style="1" customWidth="1"/>
    <col min="47" max="47" width="15.25" style="1" customWidth="1"/>
    <col min="48" max="48" width="6.375" style="1" customWidth="1"/>
    <col min="49" max="50" width="6" style="1" customWidth="1"/>
    <col min="51" max="51" width="6.5" style="1" customWidth="1"/>
    <col min="52" max="53" width="6" style="1" customWidth="1"/>
    <col min="54" max="54" width="15.25" style="1" customWidth="1"/>
    <col min="55" max="55" width="6.25" style="1" customWidth="1"/>
    <col min="56" max="60" width="6" style="1" customWidth="1"/>
    <col min="61" max="61" width="15.25" style="1" customWidth="1"/>
    <col min="62" max="62" width="6.25" style="1" customWidth="1"/>
    <col min="63" max="66" width="6" style="1" customWidth="1"/>
    <col min="67" max="67" width="8.625" style="1" customWidth="1"/>
    <col min="68" max="68" width="14.875" style="1" customWidth="1"/>
    <col min="69" max="69" width="9.125" style="1" customWidth="1"/>
    <col min="70" max="70" width="8.25" style="1" customWidth="1"/>
    <col min="71" max="71" width="7.625" style="1" customWidth="1"/>
    <col min="72" max="72" width="7.5" style="1" customWidth="1"/>
    <col min="73" max="73" width="8.5" style="1" customWidth="1"/>
    <col min="74" max="74" width="7.875" style="1" customWidth="1"/>
    <col min="75" max="75" width="11" style="1" customWidth="1"/>
    <col min="76" max="76" width="6.625" style="1" customWidth="1"/>
    <col min="77" max="77" width="11.25" style="1" customWidth="1"/>
    <col min="78" max="78" width="10" style="1" customWidth="1"/>
    <col min="79" max="79" width="16.5" style="1" customWidth="1"/>
    <col min="80" max="80" width="16.625" style="1" customWidth="1"/>
    <col min="81" max="16384" width="9" style="1"/>
  </cols>
  <sheetData>
    <row r="1" spans="1:80" ht="18.75">
      <c r="AJ1" s="16"/>
      <c r="AM1" s="3"/>
      <c r="CA1" s="3" t="s">
        <v>921</v>
      </c>
    </row>
    <row r="2" spans="1:80" ht="18.75">
      <c r="AJ2" s="16"/>
      <c r="AM2" s="4"/>
      <c r="CA2" s="4" t="s">
        <v>1</v>
      </c>
    </row>
    <row r="3" spans="1:80" ht="18.75">
      <c r="AJ3" s="16"/>
      <c r="AM3" s="4"/>
      <c r="CA3" s="4" t="s">
        <v>2</v>
      </c>
    </row>
    <row r="4" spans="1:80" ht="18.75">
      <c r="A4" s="745" t="s">
        <v>922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</row>
    <row r="5" spans="1:80" ht="18.75" customHeight="1">
      <c r="A5" s="752" t="s">
        <v>1141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</row>
    <row r="6" spans="1:80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80" ht="18.75" customHeight="1">
      <c r="A7" s="752" t="s">
        <v>912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/>
      <c r="AE7" s="752"/>
      <c r="AF7" s="752"/>
      <c r="AG7" s="752"/>
      <c r="AH7" s="752"/>
      <c r="AI7" s="752"/>
      <c r="AJ7" s="752"/>
      <c r="AK7" s="752"/>
      <c r="AL7" s="752"/>
      <c r="AM7" s="752"/>
    </row>
    <row r="8" spans="1:80">
      <c r="A8" s="746" t="s">
        <v>923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</row>
    <row r="9" spans="1:80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80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</row>
    <row r="11" spans="1:80" ht="18.75">
      <c r="AA11" s="4"/>
    </row>
    <row r="12" spans="1:80" ht="18.75">
      <c r="A12" s="759" t="s">
        <v>1083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</row>
    <row r="13" spans="1:80">
      <c r="A13" s="746" t="s">
        <v>924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</row>
    <row r="14" spans="1:80"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80" ht="31.5" customHeight="1">
      <c r="A15" s="781" t="s">
        <v>6</v>
      </c>
      <c r="B15" s="784" t="s">
        <v>925</v>
      </c>
      <c r="C15" s="784" t="s">
        <v>8</v>
      </c>
      <c r="D15" s="781" t="s">
        <v>157</v>
      </c>
      <c r="E15" s="880" t="s">
        <v>1097</v>
      </c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878"/>
      <c r="W15" s="878"/>
      <c r="X15" s="878"/>
      <c r="Y15" s="878"/>
      <c r="Z15" s="878"/>
      <c r="AA15" s="878"/>
      <c r="AB15" s="878"/>
      <c r="AC15" s="878"/>
      <c r="AD15" s="878"/>
      <c r="AE15" s="878"/>
      <c r="AF15" s="878"/>
      <c r="AG15" s="878"/>
      <c r="AH15" s="878"/>
      <c r="AI15" s="878"/>
      <c r="AJ15" s="878"/>
      <c r="AK15" s="878"/>
      <c r="AL15" s="878"/>
      <c r="AM15" s="878"/>
      <c r="AN15" s="878"/>
      <c r="AO15" s="878"/>
      <c r="AP15" s="878"/>
      <c r="AQ15" s="878"/>
      <c r="AR15" s="878"/>
      <c r="AS15" s="878"/>
      <c r="AT15" s="878"/>
      <c r="AU15" s="878"/>
      <c r="AV15" s="878"/>
      <c r="AW15" s="878"/>
      <c r="AX15" s="878"/>
      <c r="AY15" s="878"/>
      <c r="AZ15" s="878"/>
      <c r="BA15" s="878"/>
      <c r="BB15" s="878"/>
      <c r="BC15" s="878"/>
      <c r="BD15" s="878"/>
      <c r="BE15" s="878"/>
      <c r="BF15" s="878"/>
      <c r="BG15" s="878"/>
      <c r="BH15" s="878"/>
      <c r="BI15" s="878"/>
      <c r="BJ15" s="878"/>
      <c r="BK15" s="878"/>
      <c r="BL15" s="878"/>
      <c r="BM15" s="878"/>
      <c r="BN15" s="878"/>
      <c r="BO15" s="878"/>
      <c r="BP15" s="878"/>
      <c r="BQ15" s="878"/>
      <c r="BR15" s="878"/>
      <c r="BS15" s="878"/>
      <c r="BT15" s="878"/>
      <c r="BU15" s="878"/>
      <c r="BV15" s="881"/>
      <c r="BW15" s="851" t="s">
        <v>926</v>
      </c>
      <c r="BX15" s="864"/>
      <c r="BY15" s="864"/>
      <c r="BZ15" s="852"/>
      <c r="CA15" s="784" t="s">
        <v>11</v>
      </c>
    </row>
    <row r="16" spans="1:80" ht="49.5" customHeight="1">
      <c r="A16" s="782"/>
      <c r="B16" s="784"/>
      <c r="C16" s="784"/>
      <c r="D16" s="782"/>
      <c r="E16" s="876" t="s">
        <v>12</v>
      </c>
      <c r="F16" s="877"/>
      <c r="G16" s="877"/>
      <c r="H16" s="877"/>
      <c r="I16" s="877"/>
      <c r="J16" s="877"/>
      <c r="K16" s="877"/>
      <c r="L16" s="878"/>
      <c r="M16" s="878"/>
      <c r="N16" s="878"/>
      <c r="O16" s="878"/>
      <c r="P16" s="878"/>
      <c r="Q16" s="878"/>
      <c r="R16" s="878"/>
      <c r="S16" s="877"/>
      <c r="T16" s="877"/>
      <c r="U16" s="877"/>
      <c r="V16" s="877"/>
      <c r="W16" s="877"/>
      <c r="X16" s="877"/>
      <c r="Y16" s="877"/>
      <c r="Z16" s="878"/>
      <c r="AA16" s="878"/>
      <c r="AB16" s="878"/>
      <c r="AC16" s="878"/>
      <c r="AD16" s="878"/>
      <c r="AE16" s="878"/>
      <c r="AF16" s="878"/>
      <c r="AG16" s="877"/>
      <c r="AH16" s="877"/>
      <c r="AI16" s="877"/>
      <c r="AJ16" s="877"/>
      <c r="AK16" s="877"/>
      <c r="AL16" s="877"/>
      <c r="AM16" s="879"/>
      <c r="AN16" s="876" t="s">
        <v>13</v>
      </c>
      <c r="AO16" s="877"/>
      <c r="AP16" s="877"/>
      <c r="AQ16" s="877"/>
      <c r="AR16" s="877"/>
      <c r="AS16" s="877"/>
      <c r="AT16" s="877"/>
      <c r="AU16" s="878"/>
      <c r="AV16" s="878"/>
      <c r="AW16" s="878"/>
      <c r="AX16" s="878"/>
      <c r="AY16" s="878"/>
      <c r="AZ16" s="878"/>
      <c r="BA16" s="878"/>
      <c r="BB16" s="877"/>
      <c r="BC16" s="877"/>
      <c r="BD16" s="877"/>
      <c r="BE16" s="877"/>
      <c r="BF16" s="877"/>
      <c r="BG16" s="877"/>
      <c r="BH16" s="877"/>
      <c r="BI16" s="877"/>
      <c r="BJ16" s="877"/>
      <c r="BK16" s="877"/>
      <c r="BL16" s="877"/>
      <c r="BM16" s="877"/>
      <c r="BN16" s="877"/>
      <c r="BO16" s="877"/>
      <c r="BP16" s="877"/>
      <c r="BQ16" s="877"/>
      <c r="BR16" s="877"/>
      <c r="BS16" s="877"/>
      <c r="BT16" s="877"/>
      <c r="BU16" s="877"/>
      <c r="BV16" s="877"/>
      <c r="BW16" s="763"/>
      <c r="BX16" s="771"/>
      <c r="BY16" s="771"/>
      <c r="BZ16" s="764"/>
      <c r="CA16" s="784"/>
      <c r="CB16" s="18"/>
    </row>
    <row r="17" spans="1:101" ht="51.75" customHeight="1">
      <c r="A17" s="782"/>
      <c r="B17" s="784"/>
      <c r="C17" s="784"/>
      <c r="D17" s="874"/>
      <c r="E17" s="784" t="s">
        <v>919</v>
      </c>
      <c r="F17" s="784"/>
      <c r="G17" s="784"/>
      <c r="H17" s="784"/>
      <c r="I17" s="784"/>
      <c r="J17" s="784"/>
      <c r="K17" s="784"/>
      <c r="L17" s="882" t="s">
        <v>905</v>
      </c>
      <c r="M17" s="882"/>
      <c r="N17" s="882"/>
      <c r="O17" s="882"/>
      <c r="P17" s="882"/>
      <c r="Q17" s="882"/>
      <c r="R17" s="882"/>
      <c r="S17" s="784" t="s">
        <v>906</v>
      </c>
      <c r="T17" s="784"/>
      <c r="U17" s="784"/>
      <c r="V17" s="784"/>
      <c r="W17" s="784"/>
      <c r="X17" s="784"/>
      <c r="Y17" s="784"/>
      <c r="Z17" s="883" t="s">
        <v>927</v>
      </c>
      <c r="AA17" s="784"/>
      <c r="AB17" s="784"/>
      <c r="AC17" s="784"/>
      <c r="AD17" s="784"/>
      <c r="AE17" s="784"/>
      <c r="AF17" s="884"/>
      <c r="AG17" s="780" t="s">
        <v>908</v>
      </c>
      <c r="AH17" s="780"/>
      <c r="AI17" s="780"/>
      <c r="AJ17" s="780"/>
      <c r="AK17" s="780"/>
      <c r="AL17" s="780"/>
      <c r="AM17" s="780"/>
      <c r="AN17" s="784" t="s">
        <v>919</v>
      </c>
      <c r="AO17" s="784"/>
      <c r="AP17" s="784"/>
      <c r="AQ17" s="784"/>
      <c r="AR17" s="784"/>
      <c r="AS17" s="784"/>
      <c r="AT17" s="784"/>
      <c r="AU17" s="882" t="s">
        <v>905</v>
      </c>
      <c r="AV17" s="882"/>
      <c r="AW17" s="882"/>
      <c r="AX17" s="882"/>
      <c r="AY17" s="882"/>
      <c r="AZ17" s="882"/>
      <c r="BA17" s="882"/>
      <c r="BB17" s="784" t="s">
        <v>906</v>
      </c>
      <c r="BC17" s="784"/>
      <c r="BD17" s="784"/>
      <c r="BE17" s="784"/>
      <c r="BF17" s="784"/>
      <c r="BG17" s="784"/>
      <c r="BH17" s="784"/>
      <c r="BI17" s="883" t="s">
        <v>927</v>
      </c>
      <c r="BJ17" s="784"/>
      <c r="BK17" s="784"/>
      <c r="BL17" s="784"/>
      <c r="BM17" s="784"/>
      <c r="BN17" s="784"/>
      <c r="BO17" s="884"/>
      <c r="BP17" s="780" t="s">
        <v>908</v>
      </c>
      <c r="BQ17" s="780"/>
      <c r="BR17" s="780"/>
      <c r="BS17" s="780"/>
      <c r="BT17" s="780"/>
      <c r="BU17" s="780"/>
      <c r="BV17" s="780"/>
      <c r="BW17" s="866"/>
      <c r="BX17" s="866"/>
      <c r="BY17" s="866"/>
      <c r="BZ17" s="856"/>
      <c r="CA17" s="784"/>
      <c r="CB17" s="18"/>
    </row>
    <row r="18" spans="1:101" ht="51.75" customHeight="1">
      <c r="A18" s="782"/>
      <c r="B18" s="784"/>
      <c r="C18" s="784"/>
      <c r="D18" s="874"/>
      <c r="E18" s="672" t="s">
        <v>158</v>
      </c>
      <c r="F18" s="780" t="s">
        <v>159</v>
      </c>
      <c r="G18" s="780"/>
      <c r="H18" s="780"/>
      <c r="I18" s="780"/>
      <c r="J18" s="780"/>
      <c r="K18" s="780"/>
      <c r="L18" s="681" t="s">
        <v>158</v>
      </c>
      <c r="M18" s="780" t="s">
        <v>159</v>
      </c>
      <c r="N18" s="780"/>
      <c r="O18" s="780"/>
      <c r="P18" s="780"/>
      <c r="Q18" s="780"/>
      <c r="R18" s="880"/>
      <c r="S18" s="672" t="s">
        <v>158</v>
      </c>
      <c r="T18" s="780" t="s">
        <v>159</v>
      </c>
      <c r="U18" s="780"/>
      <c r="V18" s="780"/>
      <c r="W18" s="780"/>
      <c r="X18" s="780"/>
      <c r="Y18" s="780"/>
      <c r="Z18" s="617" t="s">
        <v>158</v>
      </c>
      <c r="AA18" s="780" t="s">
        <v>159</v>
      </c>
      <c r="AB18" s="780"/>
      <c r="AC18" s="780"/>
      <c r="AD18" s="780"/>
      <c r="AE18" s="780"/>
      <c r="AF18" s="880"/>
      <c r="AG18" s="672" t="s">
        <v>158</v>
      </c>
      <c r="AH18" s="780" t="s">
        <v>159</v>
      </c>
      <c r="AI18" s="780"/>
      <c r="AJ18" s="780"/>
      <c r="AK18" s="780"/>
      <c r="AL18" s="780"/>
      <c r="AM18" s="780"/>
      <c r="AN18" s="672" t="s">
        <v>158</v>
      </c>
      <c r="AO18" s="780" t="s">
        <v>159</v>
      </c>
      <c r="AP18" s="780"/>
      <c r="AQ18" s="780"/>
      <c r="AR18" s="780"/>
      <c r="AS18" s="780"/>
      <c r="AT18" s="780"/>
      <c r="AU18" s="617" t="s">
        <v>158</v>
      </c>
      <c r="AV18" s="780" t="s">
        <v>159</v>
      </c>
      <c r="AW18" s="780"/>
      <c r="AX18" s="780"/>
      <c r="AY18" s="780"/>
      <c r="AZ18" s="780"/>
      <c r="BA18" s="880"/>
      <c r="BB18" s="672" t="s">
        <v>158</v>
      </c>
      <c r="BC18" s="780" t="s">
        <v>159</v>
      </c>
      <c r="BD18" s="780"/>
      <c r="BE18" s="780"/>
      <c r="BF18" s="780"/>
      <c r="BG18" s="780"/>
      <c r="BH18" s="780"/>
      <c r="BI18" s="617" t="s">
        <v>158</v>
      </c>
      <c r="BJ18" s="780" t="s">
        <v>159</v>
      </c>
      <c r="BK18" s="780"/>
      <c r="BL18" s="780"/>
      <c r="BM18" s="780"/>
      <c r="BN18" s="780"/>
      <c r="BO18" s="880"/>
      <c r="BP18" s="672" t="s">
        <v>158</v>
      </c>
      <c r="BQ18" s="780" t="s">
        <v>159</v>
      </c>
      <c r="BR18" s="780"/>
      <c r="BS18" s="780"/>
      <c r="BT18" s="780"/>
      <c r="BU18" s="780"/>
      <c r="BV18" s="780"/>
      <c r="BW18" s="749" t="s">
        <v>158</v>
      </c>
      <c r="BX18" s="742"/>
      <c r="BY18" s="742" t="s">
        <v>159</v>
      </c>
      <c r="BZ18" s="742"/>
      <c r="CA18" s="784"/>
      <c r="CB18" s="18"/>
    </row>
    <row r="19" spans="1:101" ht="75" customHeight="1">
      <c r="A19" s="783"/>
      <c r="B19" s="784"/>
      <c r="C19" s="784"/>
      <c r="D19" s="875"/>
      <c r="E19" s="658" t="s">
        <v>148</v>
      </c>
      <c r="F19" s="658" t="s">
        <v>148</v>
      </c>
      <c r="G19" s="677" t="s">
        <v>160</v>
      </c>
      <c r="H19" s="677" t="s">
        <v>161</v>
      </c>
      <c r="I19" s="677" t="s">
        <v>162</v>
      </c>
      <c r="J19" s="677" t="s">
        <v>163</v>
      </c>
      <c r="K19" s="677" t="s">
        <v>164</v>
      </c>
      <c r="L19" s="678" t="s">
        <v>148</v>
      </c>
      <c r="M19" s="118" t="s">
        <v>148</v>
      </c>
      <c r="N19" s="128" t="s">
        <v>160</v>
      </c>
      <c r="O19" s="128" t="s">
        <v>161</v>
      </c>
      <c r="P19" s="128" t="s">
        <v>162</v>
      </c>
      <c r="Q19" s="128" t="s">
        <v>163</v>
      </c>
      <c r="R19" s="366" t="s">
        <v>164</v>
      </c>
      <c r="S19" s="658" t="s">
        <v>148</v>
      </c>
      <c r="T19" s="658" t="s">
        <v>148</v>
      </c>
      <c r="U19" s="677" t="s">
        <v>160</v>
      </c>
      <c r="V19" s="677" t="s">
        <v>161</v>
      </c>
      <c r="W19" s="677" t="s">
        <v>162</v>
      </c>
      <c r="X19" s="677" t="s">
        <v>163</v>
      </c>
      <c r="Y19" s="677" t="s">
        <v>164</v>
      </c>
      <c r="Z19" s="616" t="s">
        <v>148</v>
      </c>
      <c r="AA19" s="118" t="s">
        <v>148</v>
      </c>
      <c r="AB19" s="128" t="s">
        <v>160</v>
      </c>
      <c r="AC19" s="128" t="s">
        <v>161</v>
      </c>
      <c r="AD19" s="128" t="s">
        <v>162</v>
      </c>
      <c r="AE19" s="128" t="s">
        <v>163</v>
      </c>
      <c r="AF19" s="366" t="s">
        <v>164</v>
      </c>
      <c r="AG19" s="658" t="s">
        <v>148</v>
      </c>
      <c r="AH19" s="658" t="s">
        <v>148</v>
      </c>
      <c r="AI19" s="677" t="s">
        <v>160</v>
      </c>
      <c r="AJ19" s="677" t="s">
        <v>161</v>
      </c>
      <c r="AK19" s="677" t="s">
        <v>162</v>
      </c>
      <c r="AL19" s="677" t="s">
        <v>163</v>
      </c>
      <c r="AM19" s="677" t="s">
        <v>164</v>
      </c>
      <c r="AN19" s="658" t="s">
        <v>148</v>
      </c>
      <c r="AO19" s="658" t="s">
        <v>148</v>
      </c>
      <c r="AP19" s="677" t="s">
        <v>160</v>
      </c>
      <c r="AQ19" s="677" t="s">
        <v>161</v>
      </c>
      <c r="AR19" s="677" t="s">
        <v>162</v>
      </c>
      <c r="AS19" s="677" t="s">
        <v>163</v>
      </c>
      <c r="AT19" s="677" t="s">
        <v>164</v>
      </c>
      <c r="AU19" s="616" t="s">
        <v>148</v>
      </c>
      <c r="AV19" s="118" t="s">
        <v>148</v>
      </c>
      <c r="AW19" s="128" t="s">
        <v>160</v>
      </c>
      <c r="AX19" s="128" t="s">
        <v>161</v>
      </c>
      <c r="AY19" s="128" t="s">
        <v>162</v>
      </c>
      <c r="AZ19" s="128" t="s">
        <v>163</v>
      </c>
      <c r="BA19" s="366" t="s">
        <v>164</v>
      </c>
      <c r="BB19" s="658" t="s">
        <v>148</v>
      </c>
      <c r="BC19" s="658" t="s">
        <v>148</v>
      </c>
      <c r="BD19" s="677" t="s">
        <v>160</v>
      </c>
      <c r="BE19" s="677" t="s">
        <v>161</v>
      </c>
      <c r="BF19" s="677" t="s">
        <v>162</v>
      </c>
      <c r="BG19" s="677" t="s">
        <v>163</v>
      </c>
      <c r="BH19" s="677" t="s">
        <v>164</v>
      </c>
      <c r="BI19" s="616" t="s">
        <v>148</v>
      </c>
      <c r="BJ19" s="118" t="s">
        <v>148</v>
      </c>
      <c r="BK19" s="128" t="s">
        <v>160</v>
      </c>
      <c r="BL19" s="128" t="s">
        <v>161</v>
      </c>
      <c r="BM19" s="128" t="s">
        <v>162</v>
      </c>
      <c r="BN19" s="128" t="s">
        <v>163</v>
      </c>
      <c r="BO19" s="366" t="s">
        <v>164</v>
      </c>
      <c r="BP19" s="658" t="s">
        <v>148</v>
      </c>
      <c r="BQ19" s="658" t="s">
        <v>148</v>
      </c>
      <c r="BR19" s="677" t="s">
        <v>160</v>
      </c>
      <c r="BS19" s="677" t="s">
        <v>161</v>
      </c>
      <c r="BT19" s="677" t="s">
        <v>162</v>
      </c>
      <c r="BU19" s="677" t="s">
        <v>163</v>
      </c>
      <c r="BV19" s="677" t="s">
        <v>164</v>
      </c>
      <c r="BW19" s="130" t="s">
        <v>165</v>
      </c>
      <c r="BX19" s="115" t="s">
        <v>21</v>
      </c>
      <c r="BY19" s="115" t="s">
        <v>165</v>
      </c>
      <c r="BZ19" s="115" t="s">
        <v>21</v>
      </c>
      <c r="CA19" s="784"/>
      <c r="CB19" s="18"/>
    </row>
    <row r="20" spans="1:101">
      <c r="A20" s="120">
        <v>1</v>
      </c>
      <c r="B20" s="120">
        <v>2</v>
      </c>
      <c r="C20" s="120">
        <v>3</v>
      </c>
      <c r="D20" s="679">
        <v>4</v>
      </c>
      <c r="E20" s="368" t="s">
        <v>928</v>
      </c>
      <c r="F20" s="673" t="s">
        <v>929</v>
      </c>
      <c r="G20" s="673" t="s">
        <v>930</v>
      </c>
      <c r="H20" s="673" t="s">
        <v>931</v>
      </c>
      <c r="I20" s="673" t="s">
        <v>932</v>
      </c>
      <c r="J20" s="673" t="s">
        <v>933</v>
      </c>
      <c r="K20" s="673" t="s">
        <v>934</v>
      </c>
      <c r="L20" s="683" t="s">
        <v>935</v>
      </c>
      <c r="M20" s="120" t="s">
        <v>936</v>
      </c>
      <c r="N20" s="120" t="s">
        <v>937</v>
      </c>
      <c r="O20" s="120" t="s">
        <v>938</v>
      </c>
      <c r="P20" s="120" t="s">
        <v>939</v>
      </c>
      <c r="Q20" s="120" t="s">
        <v>940</v>
      </c>
      <c r="R20" s="618" t="s">
        <v>941</v>
      </c>
      <c r="S20" s="673" t="s">
        <v>942</v>
      </c>
      <c r="T20" s="673" t="s">
        <v>943</v>
      </c>
      <c r="U20" s="673" t="s">
        <v>944</v>
      </c>
      <c r="V20" s="673" t="s">
        <v>945</v>
      </c>
      <c r="W20" s="673" t="s">
        <v>946</v>
      </c>
      <c r="X20" s="673" t="s">
        <v>947</v>
      </c>
      <c r="Y20" s="673" t="s">
        <v>948</v>
      </c>
      <c r="Z20" s="619" t="s">
        <v>949</v>
      </c>
      <c r="AA20" s="120" t="s">
        <v>950</v>
      </c>
      <c r="AB20" s="120" t="s">
        <v>951</v>
      </c>
      <c r="AC20" s="120" t="s">
        <v>952</v>
      </c>
      <c r="AD20" s="120" t="s">
        <v>953</v>
      </c>
      <c r="AE20" s="120" t="s">
        <v>954</v>
      </c>
      <c r="AF20" s="369" t="s">
        <v>955</v>
      </c>
      <c r="AG20" s="673" t="s">
        <v>956</v>
      </c>
      <c r="AH20" s="673" t="s">
        <v>957</v>
      </c>
      <c r="AI20" s="673" t="s">
        <v>958</v>
      </c>
      <c r="AJ20" s="673" t="s">
        <v>959</v>
      </c>
      <c r="AK20" s="673" t="s">
        <v>960</v>
      </c>
      <c r="AL20" s="673" t="s">
        <v>961</v>
      </c>
      <c r="AM20" s="673" t="s">
        <v>962</v>
      </c>
      <c r="AN20" s="673" t="s">
        <v>963</v>
      </c>
      <c r="AO20" s="673" t="s">
        <v>964</v>
      </c>
      <c r="AP20" s="673" t="s">
        <v>965</v>
      </c>
      <c r="AQ20" s="673" t="s">
        <v>966</v>
      </c>
      <c r="AR20" s="673" t="s">
        <v>967</v>
      </c>
      <c r="AS20" s="673" t="s">
        <v>968</v>
      </c>
      <c r="AT20" s="673" t="s">
        <v>969</v>
      </c>
      <c r="AU20" s="619" t="s">
        <v>970</v>
      </c>
      <c r="AV20" s="120" t="s">
        <v>971</v>
      </c>
      <c r="AW20" s="120" t="s">
        <v>972</v>
      </c>
      <c r="AX20" s="371" t="s">
        <v>973</v>
      </c>
      <c r="AY20" s="120" t="s">
        <v>974</v>
      </c>
      <c r="AZ20" s="120" t="s">
        <v>975</v>
      </c>
      <c r="BA20" s="618" t="s">
        <v>976</v>
      </c>
      <c r="BB20" s="673" t="s">
        <v>977</v>
      </c>
      <c r="BC20" s="673" t="s">
        <v>978</v>
      </c>
      <c r="BD20" s="673" t="s">
        <v>979</v>
      </c>
      <c r="BE20" s="673" t="s">
        <v>980</v>
      </c>
      <c r="BF20" s="673" t="s">
        <v>981</v>
      </c>
      <c r="BG20" s="673" t="s">
        <v>982</v>
      </c>
      <c r="BH20" s="673" t="s">
        <v>983</v>
      </c>
      <c r="BI20" s="619" t="s">
        <v>984</v>
      </c>
      <c r="BJ20" s="120" t="s">
        <v>985</v>
      </c>
      <c r="BK20" s="120" t="s">
        <v>986</v>
      </c>
      <c r="BL20" s="120" t="s">
        <v>987</v>
      </c>
      <c r="BM20" s="120" t="s">
        <v>988</v>
      </c>
      <c r="BN20" s="120" t="s">
        <v>989</v>
      </c>
      <c r="BO20" s="638" t="s">
        <v>990</v>
      </c>
      <c r="BP20" s="673" t="s">
        <v>991</v>
      </c>
      <c r="BQ20" s="673" t="s">
        <v>992</v>
      </c>
      <c r="BR20" s="673" t="s">
        <v>993</v>
      </c>
      <c r="BS20" s="673" t="s">
        <v>994</v>
      </c>
      <c r="BT20" s="673" t="s">
        <v>995</v>
      </c>
      <c r="BU20" s="673" t="s">
        <v>996</v>
      </c>
      <c r="BV20" s="673" t="s">
        <v>997</v>
      </c>
      <c r="BW20" s="370">
        <v>7</v>
      </c>
      <c r="BX20" s="120">
        <f>BW20+1</f>
        <v>8</v>
      </c>
      <c r="BY20" s="120">
        <f>BX20+1</f>
        <v>9</v>
      </c>
      <c r="BZ20" s="120">
        <f>BY20+1</f>
        <v>10</v>
      </c>
      <c r="CA20" s="120">
        <f>BZ20+1</f>
        <v>11</v>
      </c>
    </row>
    <row r="21" spans="1:101">
      <c r="A21" s="323" t="s">
        <v>22</v>
      </c>
      <c r="B21" s="324" t="s">
        <v>23</v>
      </c>
      <c r="C21" s="40" t="s">
        <v>24</v>
      </c>
      <c r="D21" s="664">
        <f>D22+D23+D24</f>
        <v>24.305000000000003</v>
      </c>
      <c r="E21" s="20">
        <v>0</v>
      </c>
      <c r="F21" s="7">
        <f>F22+F23+F24</f>
        <v>24.305000000000003</v>
      </c>
      <c r="G21" s="7">
        <f t="shared" ref="G21:AM21" si="0">G22+G23+G24</f>
        <v>1.2</v>
      </c>
      <c r="H21" s="7">
        <f t="shared" si="0"/>
        <v>0.72</v>
      </c>
      <c r="I21" s="7">
        <f t="shared" si="0"/>
        <v>5.4</v>
      </c>
      <c r="J21" s="7">
        <f t="shared" si="0"/>
        <v>2.9600000000000004</v>
      </c>
      <c r="K21" s="7">
        <f t="shared" si="0"/>
        <v>23</v>
      </c>
      <c r="L21" s="665">
        <f t="shared" si="0"/>
        <v>0</v>
      </c>
      <c r="M21" s="7">
        <f t="shared" si="0"/>
        <v>0</v>
      </c>
      <c r="N21" s="7">
        <f t="shared" si="0"/>
        <v>0</v>
      </c>
      <c r="O21" s="7">
        <f t="shared" si="0"/>
        <v>0</v>
      </c>
      <c r="P21" s="7">
        <f t="shared" si="0"/>
        <v>0</v>
      </c>
      <c r="Q21" s="7">
        <f t="shared" si="0"/>
        <v>0</v>
      </c>
      <c r="R21" s="664">
        <f t="shared" si="0"/>
        <v>0</v>
      </c>
      <c r="S21" s="7">
        <f t="shared" si="0"/>
        <v>0</v>
      </c>
      <c r="T21" s="7">
        <f t="shared" si="0"/>
        <v>0</v>
      </c>
      <c r="U21" s="7">
        <f t="shared" si="0"/>
        <v>0</v>
      </c>
      <c r="V21" s="7">
        <f t="shared" si="0"/>
        <v>0</v>
      </c>
      <c r="W21" s="7">
        <f t="shared" si="0"/>
        <v>0</v>
      </c>
      <c r="X21" s="7">
        <f t="shared" si="0"/>
        <v>0</v>
      </c>
      <c r="Y21" s="7">
        <f t="shared" si="0"/>
        <v>0</v>
      </c>
      <c r="Z21" s="665">
        <f t="shared" si="0"/>
        <v>0</v>
      </c>
      <c r="AA21" s="7">
        <f t="shared" si="0"/>
        <v>18.084</v>
      </c>
      <c r="AB21" s="7">
        <f t="shared" si="0"/>
        <v>1.2</v>
      </c>
      <c r="AC21" s="7">
        <f t="shared" si="0"/>
        <v>2.42</v>
      </c>
      <c r="AD21" s="7">
        <f t="shared" si="0"/>
        <v>3.7</v>
      </c>
      <c r="AE21" s="7">
        <f t="shared" si="0"/>
        <v>2.96</v>
      </c>
      <c r="AF21" s="664">
        <f t="shared" si="0"/>
        <v>7</v>
      </c>
      <c r="AG21" s="7">
        <f t="shared" si="0"/>
        <v>0</v>
      </c>
      <c r="AH21" s="7">
        <f t="shared" si="0"/>
        <v>16.809000000000001</v>
      </c>
      <c r="AI21" s="7">
        <f t="shared" si="0"/>
        <v>1.3</v>
      </c>
      <c r="AJ21" s="7">
        <f t="shared" si="0"/>
        <v>0.78</v>
      </c>
      <c r="AK21" s="7">
        <f t="shared" si="0"/>
        <v>2.8</v>
      </c>
      <c r="AL21" s="7">
        <f t="shared" si="0"/>
        <v>1.48</v>
      </c>
      <c r="AM21" s="7">
        <f t="shared" si="0"/>
        <v>16</v>
      </c>
      <c r="AN21" s="7">
        <v>0</v>
      </c>
      <c r="AO21" s="7">
        <f>AO22+AO23+AO24</f>
        <v>24.305000000000003</v>
      </c>
      <c r="AP21" s="7">
        <f t="shared" ref="AP21:BC21" si="1">AP22+AP23+AP24</f>
        <v>1.2</v>
      </c>
      <c r="AQ21" s="7">
        <f t="shared" si="1"/>
        <v>0.72</v>
      </c>
      <c r="AR21" s="7">
        <f t="shared" si="1"/>
        <v>5.4</v>
      </c>
      <c r="AS21" s="7">
        <f t="shared" si="1"/>
        <v>2.9600000000000004</v>
      </c>
      <c r="AT21" s="7">
        <f t="shared" si="1"/>
        <v>23</v>
      </c>
      <c r="AU21" s="665">
        <f t="shared" si="1"/>
        <v>0</v>
      </c>
      <c r="AV21" s="7">
        <f t="shared" si="1"/>
        <v>0</v>
      </c>
      <c r="AW21" s="7">
        <f t="shared" si="1"/>
        <v>0</v>
      </c>
      <c r="AX21" s="7">
        <f t="shared" si="1"/>
        <v>0</v>
      </c>
      <c r="AY21" s="7">
        <f t="shared" si="1"/>
        <v>0</v>
      </c>
      <c r="AZ21" s="7">
        <f t="shared" si="1"/>
        <v>0</v>
      </c>
      <c r="BA21" s="664">
        <f t="shared" si="1"/>
        <v>0</v>
      </c>
      <c r="BB21" s="7">
        <f t="shared" si="1"/>
        <v>0</v>
      </c>
      <c r="BC21" s="7">
        <f t="shared" si="1"/>
        <v>0</v>
      </c>
      <c r="BD21" s="7">
        <f t="shared" ref="BD21" si="2">BD22+BD23+BD24</f>
        <v>0</v>
      </c>
      <c r="BE21" s="7">
        <f t="shared" ref="BE21" si="3">BE22+BE23+BE24</f>
        <v>0</v>
      </c>
      <c r="BF21" s="7">
        <f t="shared" ref="BF21" si="4">BF22+BF23+BF24</f>
        <v>0</v>
      </c>
      <c r="BG21" s="7">
        <f t="shared" ref="BG21" si="5">BG22+BG23+BG24</f>
        <v>0</v>
      </c>
      <c r="BH21" s="7">
        <f t="shared" ref="BH21" si="6">BH22+BH23+BH24</f>
        <v>0</v>
      </c>
      <c r="BI21" s="665">
        <f t="shared" ref="BI21" si="7">BI22+BI23+BI24</f>
        <v>0</v>
      </c>
      <c r="BJ21" s="7">
        <f t="shared" ref="BJ21" si="8">BJ22+BJ23+BJ24</f>
        <v>3.7590000000000003</v>
      </c>
      <c r="BK21" s="7">
        <f t="shared" ref="BK21" si="9">BK22+BK23+BK24</f>
        <v>0</v>
      </c>
      <c r="BL21" s="7">
        <f t="shared" ref="BL21" si="10">BL22+BL23+BL24</f>
        <v>0</v>
      </c>
      <c r="BM21" s="7">
        <f t="shared" ref="BM21" si="11">BM22+BM23+BM24</f>
        <v>2.5</v>
      </c>
      <c r="BN21" s="7">
        <f t="shared" ref="BN21" si="12">BN22+BN23+BN24</f>
        <v>0</v>
      </c>
      <c r="BO21" s="633">
        <f t="shared" ref="BO21" si="13">BO22+BO23+BO24</f>
        <v>6</v>
      </c>
      <c r="BP21" s="7">
        <f t="shared" ref="BP21" si="14">BP22+BP23+BP24</f>
        <v>0</v>
      </c>
      <c r="BQ21" s="7">
        <f t="shared" ref="BQ21" si="15">BQ22+BQ23+BQ24</f>
        <v>22.246000000000002</v>
      </c>
      <c r="BR21" s="7">
        <f t="shared" ref="BR21" si="16">BR22+BR23+BR24</f>
        <v>2</v>
      </c>
      <c r="BS21" s="7">
        <f t="shared" ref="BS21" si="17">BS22+BS23+BS24</f>
        <v>1.2</v>
      </c>
      <c r="BT21" s="7">
        <f t="shared" ref="BT21" si="18">BT22+BT23+BT24</f>
        <v>4.9000000000000004</v>
      </c>
      <c r="BU21" s="7">
        <f t="shared" ref="BU21" si="19">BU22+BU23+BU24</f>
        <v>3.2800000000000002</v>
      </c>
      <c r="BV21" s="7">
        <f t="shared" ref="BV21" si="20">BV22+BV23+BV24</f>
        <v>17</v>
      </c>
      <c r="BW21" s="372">
        <v>0</v>
      </c>
      <c r="BX21" s="20">
        <v>0</v>
      </c>
      <c r="BY21" s="20">
        <f>AO21</f>
        <v>24.305000000000003</v>
      </c>
      <c r="BZ21" s="120">
        <f>BY21/F21*100</f>
        <v>100</v>
      </c>
      <c r="CA21" s="120" t="s">
        <v>174</v>
      </c>
    </row>
    <row r="22" spans="1:101" ht="30" customHeight="1">
      <c r="A22" s="264" t="s">
        <v>25</v>
      </c>
      <c r="B22" s="257" t="s">
        <v>26</v>
      </c>
      <c r="C22" s="259" t="s">
        <v>24</v>
      </c>
      <c r="D22" s="14">
        <f>D26</f>
        <v>5.93</v>
      </c>
      <c r="E22" s="20">
        <v>0</v>
      </c>
      <c r="F22" s="7">
        <f>F26</f>
        <v>5.93</v>
      </c>
      <c r="G22" s="7">
        <f t="shared" ref="G22:AM22" si="21">G26</f>
        <v>0</v>
      </c>
      <c r="H22" s="7">
        <f t="shared" si="21"/>
        <v>0</v>
      </c>
      <c r="I22" s="7">
        <f t="shared" si="21"/>
        <v>0</v>
      </c>
      <c r="J22" s="7">
        <f t="shared" si="21"/>
        <v>0</v>
      </c>
      <c r="K22" s="7">
        <f t="shared" si="21"/>
        <v>15</v>
      </c>
      <c r="L22" s="665">
        <f t="shared" si="21"/>
        <v>0</v>
      </c>
      <c r="M22" s="7">
        <f t="shared" si="21"/>
        <v>0</v>
      </c>
      <c r="N22" s="7">
        <f t="shared" si="21"/>
        <v>0</v>
      </c>
      <c r="O22" s="7">
        <f t="shared" si="21"/>
        <v>0</v>
      </c>
      <c r="P22" s="7">
        <f t="shared" si="21"/>
        <v>0</v>
      </c>
      <c r="Q22" s="7">
        <f t="shared" si="21"/>
        <v>0</v>
      </c>
      <c r="R22" s="664">
        <f t="shared" si="21"/>
        <v>0</v>
      </c>
      <c r="S22" s="7">
        <f t="shared" si="21"/>
        <v>0</v>
      </c>
      <c r="T22" s="7">
        <f t="shared" si="21"/>
        <v>0</v>
      </c>
      <c r="U22" s="7">
        <f t="shared" si="21"/>
        <v>0</v>
      </c>
      <c r="V22" s="7">
        <f t="shared" si="21"/>
        <v>0</v>
      </c>
      <c r="W22" s="7">
        <f t="shared" si="21"/>
        <v>0</v>
      </c>
      <c r="X22" s="7">
        <f t="shared" si="21"/>
        <v>0</v>
      </c>
      <c r="Y22" s="7">
        <f t="shared" si="21"/>
        <v>0</v>
      </c>
      <c r="Z22" s="665">
        <f t="shared" si="21"/>
        <v>0</v>
      </c>
      <c r="AA22" s="7">
        <f t="shared" si="21"/>
        <v>0.54200000000000004</v>
      </c>
      <c r="AB22" s="7">
        <f t="shared" si="21"/>
        <v>0</v>
      </c>
      <c r="AC22" s="7">
        <f t="shared" si="21"/>
        <v>0</v>
      </c>
      <c r="AD22" s="7">
        <f t="shared" si="21"/>
        <v>0</v>
      </c>
      <c r="AE22" s="7">
        <f t="shared" si="21"/>
        <v>0</v>
      </c>
      <c r="AF22" s="664">
        <f t="shared" si="21"/>
        <v>1</v>
      </c>
      <c r="AG22" s="7">
        <f t="shared" si="21"/>
        <v>0</v>
      </c>
      <c r="AH22" s="7">
        <f t="shared" si="21"/>
        <v>5.3879999999999999</v>
      </c>
      <c r="AI22" s="7">
        <f t="shared" si="21"/>
        <v>0</v>
      </c>
      <c r="AJ22" s="7">
        <f t="shared" si="21"/>
        <v>0</v>
      </c>
      <c r="AK22" s="7">
        <f t="shared" si="21"/>
        <v>0</v>
      </c>
      <c r="AL22" s="7">
        <f t="shared" si="21"/>
        <v>0</v>
      </c>
      <c r="AM22" s="7">
        <f t="shared" si="21"/>
        <v>14</v>
      </c>
      <c r="AN22" s="7">
        <v>0</v>
      </c>
      <c r="AO22" s="7">
        <f>AO26</f>
        <v>5.93</v>
      </c>
      <c r="AP22" s="7">
        <f t="shared" ref="AP22:BV22" si="22">AP26</f>
        <v>0</v>
      </c>
      <c r="AQ22" s="7">
        <f t="shared" si="22"/>
        <v>0</v>
      </c>
      <c r="AR22" s="7">
        <f t="shared" si="22"/>
        <v>0</v>
      </c>
      <c r="AS22" s="7">
        <f t="shared" si="22"/>
        <v>0</v>
      </c>
      <c r="AT22" s="7">
        <f t="shared" si="22"/>
        <v>15</v>
      </c>
      <c r="AU22" s="665">
        <f t="shared" si="22"/>
        <v>0</v>
      </c>
      <c r="AV22" s="7">
        <f t="shared" si="22"/>
        <v>0</v>
      </c>
      <c r="AW22" s="7">
        <f t="shared" si="22"/>
        <v>0</v>
      </c>
      <c r="AX22" s="7">
        <f t="shared" si="22"/>
        <v>0</v>
      </c>
      <c r="AY22" s="7">
        <f t="shared" si="22"/>
        <v>0</v>
      </c>
      <c r="AZ22" s="7">
        <f t="shared" si="22"/>
        <v>0</v>
      </c>
      <c r="BA22" s="664">
        <f t="shared" si="22"/>
        <v>0</v>
      </c>
      <c r="BB22" s="7">
        <f t="shared" si="22"/>
        <v>0</v>
      </c>
      <c r="BC22" s="7">
        <f t="shared" si="22"/>
        <v>0</v>
      </c>
      <c r="BD22" s="7">
        <f t="shared" si="22"/>
        <v>0</v>
      </c>
      <c r="BE22" s="7">
        <f t="shared" si="22"/>
        <v>0</v>
      </c>
      <c r="BF22" s="7">
        <f t="shared" si="22"/>
        <v>0</v>
      </c>
      <c r="BG22" s="7">
        <f t="shared" si="22"/>
        <v>0</v>
      </c>
      <c r="BH22" s="7">
        <f t="shared" si="22"/>
        <v>0</v>
      </c>
      <c r="BI22" s="665">
        <f t="shared" si="22"/>
        <v>0</v>
      </c>
      <c r="BJ22" s="7">
        <f t="shared" si="22"/>
        <v>0.54200000000000004</v>
      </c>
      <c r="BK22" s="7">
        <f t="shared" si="22"/>
        <v>0</v>
      </c>
      <c r="BL22" s="7">
        <f t="shared" si="22"/>
        <v>0</v>
      </c>
      <c r="BM22" s="7">
        <f t="shared" si="22"/>
        <v>0</v>
      </c>
      <c r="BN22" s="7">
        <f t="shared" si="22"/>
        <v>0</v>
      </c>
      <c r="BO22" s="633">
        <f t="shared" si="22"/>
        <v>1</v>
      </c>
      <c r="BP22" s="7">
        <f t="shared" si="22"/>
        <v>0</v>
      </c>
      <c r="BQ22" s="7">
        <f t="shared" si="22"/>
        <v>5.3879999999999999</v>
      </c>
      <c r="BR22" s="7">
        <f t="shared" si="22"/>
        <v>0</v>
      </c>
      <c r="BS22" s="7">
        <f t="shared" si="22"/>
        <v>0</v>
      </c>
      <c r="BT22" s="7">
        <f t="shared" si="22"/>
        <v>0</v>
      </c>
      <c r="BU22" s="7">
        <f t="shared" si="22"/>
        <v>0</v>
      </c>
      <c r="BV22" s="7">
        <f t="shared" si="22"/>
        <v>14</v>
      </c>
      <c r="BW22" s="372">
        <v>0</v>
      </c>
      <c r="BX22" s="20">
        <v>0</v>
      </c>
      <c r="BY22" s="20">
        <f t="shared" ref="BY22:BY59" si="23">AO22</f>
        <v>5.93</v>
      </c>
      <c r="BZ22" s="120">
        <f t="shared" ref="BZ22:BZ59" si="24">BY22/F22*100</f>
        <v>100</v>
      </c>
      <c r="CA22" s="120" t="s">
        <v>174</v>
      </c>
    </row>
    <row r="23" spans="1:101" ht="45.75" customHeight="1">
      <c r="A23" s="264" t="s">
        <v>27</v>
      </c>
      <c r="B23" s="257" t="s">
        <v>28</v>
      </c>
      <c r="C23" s="259" t="s">
        <v>24</v>
      </c>
      <c r="D23" s="14">
        <f>D38</f>
        <v>14.825000000000001</v>
      </c>
      <c r="E23" s="20">
        <v>0</v>
      </c>
      <c r="F23" s="7">
        <f>F38</f>
        <v>14.825000000000001</v>
      </c>
      <c r="G23" s="7">
        <f t="shared" ref="G23:AM23" si="25">G38</f>
        <v>1.2</v>
      </c>
      <c r="H23" s="7">
        <f t="shared" si="25"/>
        <v>0.72</v>
      </c>
      <c r="I23" s="7">
        <f t="shared" si="25"/>
        <v>5.4</v>
      </c>
      <c r="J23" s="7">
        <f t="shared" si="25"/>
        <v>2.9600000000000004</v>
      </c>
      <c r="K23" s="7">
        <f t="shared" si="25"/>
        <v>1</v>
      </c>
      <c r="L23" s="665">
        <f t="shared" si="25"/>
        <v>0</v>
      </c>
      <c r="M23" s="7">
        <f t="shared" si="25"/>
        <v>0</v>
      </c>
      <c r="N23" s="7">
        <f t="shared" si="25"/>
        <v>0</v>
      </c>
      <c r="O23" s="7">
        <f t="shared" si="25"/>
        <v>0</v>
      </c>
      <c r="P23" s="7">
        <f t="shared" si="25"/>
        <v>0</v>
      </c>
      <c r="Q23" s="7">
        <f t="shared" si="25"/>
        <v>0</v>
      </c>
      <c r="R23" s="664">
        <f t="shared" si="25"/>
        <v>0</v>
      </c>
      <c r="S23" s="7">
        <f t="shared" si="25"/>
        <v>0</v>
      </c>
      <c r="T23" s="7">
        <f t="shared" si="25"/>
        <v>0</v>
      </c>
      <c r="U23" s="7">
        <f t="shared" si="25"/>
        <v>0</v>
      </c>
      <c r="V23" s="7">
        <f t="shared" si="25"/>
        <v>0</v>
      </c>
      <c r="W23" s="7">
        <f t="shared" si="25"/>
        <v>0</v>
      </c>
      <c r="X23" s="7">
        <f t="shared" si="25"/>
        <v>0</v>
      </c>
      <c r="Y23" s="7">
        <f t="shared" si="25"/>
        <v>0</v>
      </c>
      <c r="Z23" s="665">
        <f t="shared" si="25"/>
        <v>0</v>
      </c>
      <c r="AA23" s="7">
        <f t="shared" si="25"/>
        <v>14.825000000000001</v>
      </c>
      <c r="AB23" s="7">
        <f t="shared" si="25"/>
        <v>1.2</v>
      </c>
      <c r="AC23" s="7">
        <f t="shared" si="25"/>
        <v>2.42</v>
      </c>
      <c r="AD23" s="7">
        <f t="shared" si="25"/>
        <v>3.7</v>
      </c>
      <c r="AE23" s="7">
        <f t="shared" si="25"/>
        <v>2.96</v>
      </c>
      <c r="AF23" s="664">
        <f t="shared" si="25"/>
        <v>1</v>
      </c>
      <c r="AG23" s="7">
        <f t="shared" si="25"/>
        <v>0</v>
      </c>
      <c r="AH23" s="7">
        <f t="shared" si="25"/>
        <v>9.9250000000000007</v>
      </c>
      <c r="AI23" s="7">
        <f t="shared" si="25"/>
        <v>0.5</v>
      </c>
      <c r="AJ23" s="7">
        <f t="shared" si="25"/>
        <v>0.3</v>
      </c>
      <c r="AK23" s="7">
        <f t="shared" si="25"/>
        <v>2.4</v>
      </c>
      <c r="AL23" s="7">
        <f t="shared" si="25"/>
        <v>1.1599999999999999</v>
      </c>
      <c r="AM23" s="7">
        <f t="shared" si="25"/>
        <v>0</v>
      </c>
      <c r="AN23" s="7">
        <v>0</v>
      </c>
      <c r="AO23" s="7">
        <f>AO38</f>
        <v>14.825000000000001</v>
      </c>
      <c r="AP23" s="7">
        <f t="shared" ref="AP23:BV23" si="26">AP38</f>
        <v>1.2</v>
      </c>
      <c r="AQ23" s="7">
        <f t="shared" si="26"/>
        <v>0.72</v>
      </c>
      <c r="AR23" s="7">
        <f t="shared" si="26"/>
        <v>5.4</v>
      </c>
      <c r="AS23" s="7">
        <f t="shared" si="26"/>
        <v>2.9600000000000004</v>
      </c>
      <c r="AT23" s="7">
        <f t="shared" si="26"/>
        <v>1</v>
      </c>
      <c r="AU23" s="665">
        <f t="shared" si="26"/>
        <v>0</v>
      </c>
      <c r="AV23" s="7">
        <f t="shared" si="26"/>
        <v>0</v>
      </c>
      <c r="AW23" s="7">
        <f t="shared" si="26"/>
        <v>0</v>
      </c>
      <c r="AX23" s="7">
        <f t="shared" si="26"/>
        <v>0</v>
      </c>
      <c r="AY23" s="7">
        <f t="shared" si="26"/>
        <v>0</v>
      </c>
      <c r="AZ23" s="7">
        <f t="shared" si="26"/>
        <v>0</v>
      </c>
      <c r="BA23" s="664">
        <f t="shared" si="26"/>
        <v>0</v>
      </c>
      <c r="BB23" s="7">
        <f t="shared" si="26"/>
        <v>0</v>
      </c>
      <c r="BC23" s="7">
        <f t="shared" si="26"/>
        <v>0</v>
      </c>
      <c r="BD23" s="7">
        <f t="shared" si="26"/>
        <v>0</v>
      </c>
      <c r="BE23" s="7">
        <f t="shared" si="26"/>
        <v>0</v>
      </c>
      <c r="BF23" s="7">
        <f t="shared" si="26"/>
        <v>0</v>
      </c>
      <c r="BG23" s="7">
        <f t="shared" si="26"/>
        <v>0</v>
      </c>
      <c r="BH23" s="7">
        <f t="shared" si="26"/>
        <v>0</v>
      </c>
      <c r="BI23" s="665">
        <f t="shared" si="26"/>
        <v>0</v>
      </c>
      <c r="BJ23" s="7">
        <f t="shared" si="26"/>
        <v>0.5</v>
      </c>
      <c r="BK23" s="7">
        <f t="shared" si="26"/>
        <v>0</v>
      </c>
      <c r="BL23" s="7">
        <f t="shared" si="26"/>
        <v>0</v>
      </c>
      <c r="BM23" s="7">
        <f t="shared" si="26"/>
        <v>2.5</v>
      </c>
      <c r="BN23" s="7">
        <f t="shared" si="26"/>
        <v>0</v>
      </c>
      <c r="BO23" s="633">
        <f t="shared" si="26"/>
        <v>0</v>
      </c>
      <c r="BP23" s="7">
        <f t="shared" si="26"/>
        <v>0</v>
      </c>
      <c r="BQ23" s="7">
        <f t="shared" si="26"/>
        <v>14.325000000000001</v>
      </c>
      <c r="BR23" s="7">
        <f t="shared" si="26"/>
        <v>1.2</v>
      </c>
      <c r="BS23" s="7">
        <f t="shared" si="26"/>
        <v>0.72</v>
      </c>
      <c r="BT23" s="7">
        <f t="shared" si="26"/>
        <v>4.5</v>
      </c>
      <c r="BU23" s="7">
        <f t="shared" si="26"/>
        <v>2.96</v>
      </c>
      <c r="BV23" s="7">
        <f t="shared" si="26"/>
        <v>1</v>
      </c>
      <c r="BW23" s="372">
        <v>0</v>
      </c>
      <c r="BX23" s="20">
        <v>0</v>
      </c>
      <c r="BY23" s="20">
        <f t="shared" si="23"/>
        <v>14.825000000000001</v>
      </c>
      <c r="BZ23" s="120">
        <f t="shared" si="24"/>
        <v>100</v>
      </c>
      <c r="CA23" s="120" t="s">
        <v>174</v>
      </c>
    </row>
    <row r="24" spans="1:101">
      <c r="A24" s="264" t="s">
        <v>29</v>
      </c>
      <c r="B24" s="265" t="s">
        <v>30</v>
      </c>
      <c r="C24" s="259" t="s">
        <v>24</v>
      </c>
      <c r="D24" s="14">
        <f>D50</f>
        <v>3.55</v>
      </c>
      <c r="E24" s="20">
        <v>0</v>
      </c>
      <c r="F24" s="7">
        <f>F50</f>
        <v>3.55</v>
      </c>
      <c r="G24" s="7">
        <f t="shared" ref="G24:AM24" si="27">G50</f>
        <v>0</v>
      </c>
      <c r="H24" s="7">
        <f t="shared" si="27"/>
        <v>0</v>
      </c>
      <c r="I24" s="7">
        <f t="shared" si="27"/>
        <v>0</v>
      </c>
      <c r="J24" s="7">
        <f t="shared" si="27"/>
        <v>0</v>
      </c>
      <c r="K24" s="7">
        <f t="shared" si="27"/>
        <v>7</v>
      </c>
      <c r="L24" s="665">
        <f t="shared" si="27"/>
        <v>0</v>
      </c>
      <c r="M24" s="7">
        <f t="shared" si="27"/>
        <v>0</v>
      </c>
      <c r="N24" s="7">
        <f t="shared" si="27"/>
        <v>0</v>
      </c>
      <c r="O24" s="7">
        <f t="shared" si="27"/>
        <v>0</v>
      </c>
      <c r="P24" s="7">
        <f t="shared" si="27"/>
        <v>0</v>
      </c>
      <c r="Q24" s="7">
        <f t="shared" si="27"/>
        <v>0</v>
      </c>
      <c r="R24" s="664">
        <f t="shared" si="27"/>
        <v>0</v>
      </c>
      <c r="S24" s="7">
        <f t="shared" si="27"/>
        <v>0</v>
      </c>
      <c r="T24" s="7">
        <f t="shared" si="27"/>
        <v>0</v>
      </c>
      <c r="U24" s="7">
        <f t="shared" si="27"/>
        <v>0</v>
      </c>
      <c r="V24" s="7">
        <f t="shared" si="27"/>
        <v>0</v>
      </c>
      <c r="W24" s="7">
        <f t="shared" si="27"/>
        <v>0</v>
      </c>
      <c r="X24" s="7">
        <f t="shared" si="27"/>
        <v>0</v>
      </c>
      <c r="Y24" s="7">
        <f t="shared" si="27"/>
        <v>0</v>
      </c>
      <c r="Z24" s="665">
        <f t="shared" si="27"/>
        <v>0</v>
      </c>
      <c r="AA24" s="7">
        <f t="shared" si="27"/>
        <v>2.7170000000000001</v>
      </c>
      <c r="AB24" s="7">
        <f t="shared" si="27"/>
        <v>0</v>
      </c>
      <c r="AC24" s="7">
        <f t="shared" si="27"/>
        <v>0</v>
      </c>
      <c r="AD24" s="7">
        <f t="shared" si="27"/>
        <v>0</v>
      </c>
      <c r="AE24" s="7">
        <f t="shared" si="27"/>
        <v>0</v>
      </c>
      <c r="AF24" s="664">
        <f t="shared" si="27"/>
        <v>5</v>
      </c>
      <c r="AG24" s="7">
        <f t="shared" si="27"/>
        <v>0</v>
      </c>
      <c r="AH24" s="7">
        <f t="shared" si="27"/>
        <v>1.496</v>
      </c>
      <c r="AI24" s="7">
        <f t="shared" si="27"/>
        <v>0.8</v>
      </c>
      <c r="AJ24" s="7">
        <f t="shared" si="27"/>
        <v>0.48</v>
      </c>
      <c r="AK24" s="7">
        <f t="shared" si="27"/>
        <v>0.4</v>
      </c>
      <c r="AL24" s="7">
        <f t="shared" si="27"/>
        <v>0.32000000000000006</v>
      </c>
      <c r="AM24" s="7">
        <f t="shared" si="27"/>
        <v>2</v>
      </c>
      <c r="AN24" s="7">
        <v>0</v>
      </c>
      <c r="AO24" s="7">
        <f>AO50</f>
        <v>3.55</v>
      </c>
      <c r="AP24" s="7">
        <f t="shared" ref="AP24:BV24" si="28">AP50</f>
        <v>0</v>
      </c>
      <c r="AQ24" s="7">
        <f t="shared" si="28"/>
        <v>0</v>
      </c>
      <c r="AR24" s="7">
        <f t="shared" si="28"/>
        <v>0</v>
      </c>
      <c r="AS24" s="7">
        <f t="shared" si="28"/>
        <v>0</v>
      </c>
      <c r="AT24" s="7">
        <f t="shared" si="28"/>
        <v>7</v>
      </c>
      <c r="AU24" s="665">
        <f t="shared" si="28"/>
        <v>0</v>
      </c>
      <c r="AV24" s="7">
        <f t="shared" si="28"/>
        <v>0</v>
      </c>
      <c r="AW24" s="7">
        <f t="shared" si="28"/>
        <v>0</v>
      </c>
      <c r="AX24" s="7">
        <f t="shared" si="28"/>
        <v>0</v>
      </c>
      <c r="AY24" s="7">
        <f t="shared" si="28"/>
        <v>0</v>
      </c>
      <c r="AZ24" s="7">
        <f t="shared" si="28"/>
        <v>0</v>
      </c>
      <c r="BA24" s="664">
        <f t="shared" si="28"/>
        <v>0</v>
      </c>
      <c r="BB24" s="7">
        <f t="shared" si="28"/>
        <v>0</v>
      </c>
      <c r="BC24" s="7">
        <f t="shared" si="28"/>
        <v>0</v>
      </c>
      <c r="BD24" s="7">
        <f t="shared" si="28"/>
        <v>0</v>
      </c>
      <c r="BE24" s="7">
        <f t="shared" si="28"/>
        <v>0</v>
      </c>
      <c r="BF24" s="7">
        <f t="shared" si="28"/>
        <v>0</v>
      </c>
      <c r="BG24" s="7">
        <f t="shared" si="28"/>
        <v>0</v>
      </c>
      <c r="BH24" s="7">
        <f t="shared" si="28"/>
        <v>0</v>
      </c>
      <c r="BI24" s="665">
        <f t="shared" si="28"/>
        <v>0</v>
      </c>
      <c r="BJ24" s="7">
        <f t="shared" si="28"/>
        <v>2.7170000000000001</v>
      </c>
      <c r="BK24" s="7">
        <f t="shared" si="28"/>
        <v>0</v>
      </c>
      <c r="BL24" s="7">
        <f t="shared" si="28"/>
        <v>0</v>
      </c>
      <c r="BM24" s="7">
        <f t="shared" si="28"/>
        <v>0</v>
      </c>
      <c r="BN24" s="7">
        <f t="shared" si="28"/>
        <v>0</v>
      </c>
      <c r="BO24" s="633">
        <f t="shared" si="28"/>
        <v>5</v>
      </c>
      <c r="BP24" s="7">
        <f t="shared" si="28"/>
        <v>0</v>
      </c>
      <c r="BQ24" s="7">
        <f t="shared" si="28"/>
        <v>2.5329999999999999</v>
      </c>
      <c r="BR24" s="7">
        <f t="shared" si="28"/>
        <v>0.8</v>
      </c>
      <c r="BS24" s="7">
        <f t="shared" si="28"/>
        <v>0.48</v>
      </c>
      <c r="BT24" s="7">
        <f t="shared" si="28"/>
        <v>0.4</v>
      </c>
      <c r="BU24" s="7">
        <f t="shared" si="28"/>
        <v>0.32000000000000006</v>
      </c>
      <c r="BV24" s="7">
        <f t="shared" si="28"/>
        <v>2</v>
      </c>
      <c r="BW24" s="372">
        <v>0</v>
      </c>
      <c r="BX24" s="20">
        <v>0</v>
      </c>
      <c r="BY24" s="20">
        <f t="shared" si="23"/>
        <v>3.55</v>
      </c>
      <c r="BZ24" s="120">
        <f t="shared" si="24"/>
        <v>100</v>
      </c>
      <c r="CA24" s="120" t="s">
        <v>174</v>
      </c>
    </row>
    <row r="25" spans="1:101">
      <c r="A25" s="264">
        <v>1</v>
      </c>
      <c r="B25" s="265" t="s">
        <v>31</v>
      </c>
      <c r="C25" s="259" t="s">
        <v>24</v>
      </c>
      <c r="D25" s="14">
        <f>D26+D38+D50</f>
        <v>24.305000000000003</v>
      </c>
      <c r="E25" s="20">
        <v>0</v>
      </c>
      <c r="F25" s="7">
        <f>F26+F38+F50</f>
        <v>24.305000000000003</v>
      </c>
      <c r="G25" s="7">
        <f t="shared" ref="G25:AM25" si="29">G26+G38+G50</f>
        <v>1.2</v>
      </c>
      <c r="H25" s="7">
        <f t="shared" si="29"/>
        <v>0.72</v>
      </c>
      <c r="I25" s="7">
        <f t="shared" si="29"/>
        <v>5.4</v>
      </c>
      <c r="J25" s="7">
        <f t="shared" si="29"/>
        <v>2.9600000000000004</v>
      </c>
      <c r="K25" s="7">
        <f t="shared" si="29"/>
        <v>23</v>
      </c>
      <c r="L25" s="665">
        <f t="shared" si="29"/>
        <v>0</v>
      </c>
      <c r="M25" s="7">
        <f t="shared" si="29"/>
        <v>0</v>
      </c>
      <c r="N25" s="7">
        <f t="shared" si="29"/>
        <v>0</v>
      </c>
      <c r="O25" s="7">
        <f t="shared" si="29"/>
        <v>0</v>
      </c>
      <c r="P25" s="7">
        <f t="shared" si="29"/>
        <v>0</v>
      </c>
      <c r="Q25" s="7">
        <f t="shared" si="29"/>
        <v>0</v>
      </c>
      <c r="R25" s="664">
        <f t="shared" si="29"/>
        <v>0</v>
      </c>
      <c r="S25" s="7">
        <f t="shared" si="29"/>
        <v>0</v>
      </c>
      <c r="T25" s="7">
        <f t="shared" si="29"/>
        <v>0</v>
      </c>
      <c r="U25" s="7">
        <f t="shared" si="29"/>
        <v>0</v>
      </c>
      <c r="V25" s="7">
        <f t="shared" si="29"/>
        <v>0</v>
      </c>
      <c r="W25" s="7">
        <f t="shared" si="29"/>
        <v>0</v>
      </c>
      <c r="X25" s="7">
        <f t="shared" si="29"/>
        <v>0</v>
      </c>
      <c r="Y25" s="7">
        <f t="shared" si="29"/>
        <v>0</v>
      </c>
      <c r="Z25" s="665">
        <f t="shared" si="29"/>
        <v>0</v>
      </c>
      <c r="AA25" s="7">
        <f t="shared" si="29"/>
        <v>18.084</v>
      </c>
      <c r="AB25" s="7">
        <f t="shared" si="29"/>
        <v>1.2</v>
      </c>
      <c r="AC25" s="7">
        <f t="shared" si="29"/>
        <v>2.42</v>
      </c>
      <c r="AD25" s="7">
        <f t="shared" si="29"/>
        <v>3.7</v>
      </c>
      <c r="AE25" s="7">
        <f t="shared" si="29"/>
        <v>2.96</v>
      </c>
      <c r="AF25" s="664">
        <f t="shared" si="29"/>
        <v>7</v>
      </c>
      <c r="AG25" s="7">
        <f t="shared" si="29"/>
        <v>0</v>
      </c>
      <c r="AH25" s="7">
        <f t="shared" si="29"/>
        <v>16.809000000000001</v>
      </c>
      <c r="AI25" s="7">
        <f t="shared" si="29"/>
        <v>1.3</v>
      </c>
      <c r="AJ25" s="7">
        <f t="shared" si="29"/>
        <v>0.78</v>
      </c>
      <c r="AK25" s="7">
        <f t="shared" si="29"/>
        <v>2.8</v>
      </c>
      <c r="AL25" s="7">
        <f t="shared" si="29"/>
        <v>1.48</v>
      </c>
      <c r="AM25" s="7">
        <f t="shared" si="29"/>
        <v>16</v>
      </c>
      <c r="AN25" s="7">
        <v>0</v>
      </c>
      <c r="AO25" s="7">
        <f>AO26+AO38+AO50</f>
        <v>24.305000000000003</v>
      </c>
      <c r="AP25" s="7">
        <f t="shared" ref="AP25:BC25" si="30">AP26+AP38+AP50</f>
        <v>1.2</v>
      </c>
      <c r="AQ25" s="7">
        <f t="shared" si="30"/>
        <v>0.72</v>
      </c>
      <c r="AR25" s="7">
        <f t="shared" si="30"/>
        <v>5.4</v>
      </c>
      <c r="AS25" s="7">
        <f t="shared" si="30"/>
        <v>2.9600000000000004</v>
      </c>
      <c r="AT25" s="7">
        <f t="shared" si="30"/>
        <v>23</v>
      </c>
      <c r="AU25" s="665">
        <f t="shared" si="30"/>
        <v>0</v>
      </c>
      <c r="AV25" s="7">
        <f t="shared" si="30"/>
        <v>0</v>
      </c>
      <c r="AW25" s="7">
        <f t="shared" si="30"/>
        <v>0</v>
      </c>
      <c r="AX25" s="7">
        <f t="shared" si="30"/>
        <v>0</v>
      </c>
      <c r="AY25" s="7">
        <f t="shared" si="30"/>
        <v>0</v>
      </c>
      <c r="AZ25" s="7">
        <f t="shared" si="30"/>
        <v>0</v>
      </c>
      <c r="BA25" s="664">
        <f t="shared" si="30"/>
        <v>0</v>
      </c>
      <c r="BB25" s="7">
        <f t="shared" si="30"/>
        <v>0</v>
      </c>
      <c r="BC25" s="7">
        <f t="shared" si="30"/>
        <v>0</v>
      </c>
      <c r="BD25" s="7">
        <f t="shared" ref="BD25" si="31">BD26+BD38+BD50</f>
        <v>0</v>
      </c>
      <c r="BE25" s="7">
        <f t="shared" ref="BE25" si="32">BE26+BE38+BE50</f>
        <v>0</v>
      </c>
      <c r="BF25" s="7">
        <f t="shared" ref="BF25" si="33">BF26+BF38+BF50</f>
        <v>0</v>
      </c>
      <c r="BG25" s="7">
        <f t="shared" ref="BG25" si="34">BG26+BG38+BG50</f>
        <v>0</v>
      </c>
      <c r="BH25" s="7">
        <f t="shared" ref="BH25" si="35">BH26+BH38+BH50</f>
        <v>0</v>
      </c>
      <c r="BI25" s="665">
        <f t="shared" ref="BI25" si="36">BI26+BI38+BI50</f>
        <v>0</v>
      </c>
      <c r="BJ25" s="7">
        <f t="shared" ref="BJ25" si="37">BJ26+BJ38+BJ50</f>
        <v>3.7590000000000003</v>
      </c>
      <c r="BK25" s="7">
        <f t="shared" ref="BK25" si="38">BK26+BK38+BK50</f>
        <v>0</v>
      </c>
      <c r="BL25" s="7">
        <f t="shared" ref="BL25" si="39">BL26+BL38+BL50</f>
        <v>0</v>
      </c>
      <c r="BM25" s="7">
        <f t="shared" ref="BM25" si="40">BM26+BM38+BM50</f>
        <v>2.5</v>
      </c>
      <c r="BN25" s="7">
        <f t="shared" ref="BN25" si="41">BN26+BN38+BN50</f>
        <v>0</v>
      </c>
      <c r="BO25" s="633">
        <f t="shared" ref="BO25" si="42">BO26+BO38+BO50</f>
        <v>6</v>
      </c>
      <c r="BP25" s="7">
        <f t="shared" ref="BP25" si="43">BP26+BP38+BP50</f>
        <v>0</v>
      </c>
      <c r="BQ25" s="7">
        <f t="shared" ref="BQ25" si="44">BQ26+BQ38+BQ50</f>
        <v>22.246000000000002</v>
      </c>
      <c r="BR25" s="7">
        <f t="shared" ref="BR25" si="45">BR26+BR38+BR50</f>
        <v>2</v>
      </c>
      <c r="BS25" s="7">
        <f t="shared" ref="BS25" si="46">BS26+BS38+BS50</f>
        <v>1.2</v>
      </c>
      <c r="BT25" s="7">
        <f t="shared" ref="BT25" si="47">BT26+BT38+BT50</f>
        <v>4.9000000000000004</v>
      </c>
      <c r="BU25" s="7">
        <f t="shared" ref="BU25" si="48">BU26+BU38+BU50</f>
        <v>3.2800000000000002</v>
      </c>
      <c r="BV25" s="7">
        <f t="shared" ref="BV25" si="49">BV26+BV38+BV50</f>
        <v>17</v>
      </c>
      <c r="BW25" s="372">
        <v>0</v>
      </c>
      <c r="BX25" s="20">
        <v>0</v>
      </c>
      <c r="BY25" s="20">
        <f t="shared" si="23"/>
        <v>24.305000000000003</v>
      </c>
      <c r="BZ25" s="120">
        <f t="shared" si="24"/>
        <v>100</v>
      </c>
      <c r="CA25" s="120" t="s">
        <v>174</v>
      </c>
    </row>
    <row r="26" spans="1:101" ht="31.5" customHeight="1">
      <c r="A26" s="260" t="s">
        <v>32</v>
      </c>
      <c r="B26" s="257" t="s">
        <v>33</v>
      </c>
      <c r="C26" s="259" t="s">
        <v>24</v>
      </c>
      <c r="D26" s="14">
        <f>D27+D35</f>
        <v>5.93</v>
      </c>
      <c r="E26" s="20">
        <v>0</v>
      </c>
      <c r="F26" s="7">
        <f>F27+F35</f>
        <v>5.93</v>
      </c>
      <c r="G26" s="7">
        <f t="shared" ref="G26:AM26" si="50">G27+G35</f>
        <v>0</v>
      </c>
      <c r="H26" s="7">
        <f t="shared" si="50"/>
        <v>0</v>
      </c>
      <c r="I26" s="7">
        <f t="shared" si="50"/>
        <v>0</v>
      </c>
      <c r="J26" s="7">
        <f t="shared" si="50"/>
        <v>0</v>
      </c>
      <c r="K26" s="7">
        <f>K27+K35</f>
        <v>15</v>
      </c>
      <c r="L26" s="665">
        <f t="shared" si="50"/>
        <v>0</v>
      </c>
      <c r="M26" s="7">
        <f t="shared" si="50"/>
        <v>0</v>
      </c>
      <c r="N26" s="7">
        <f t="shared" si="50"/>
        <v>0</v>
      </c>
      <c r="O26" s="7">
        <f t="shared" si="50"/>
        <v>0</v>
      </c>
      <c r="P26" s="7">
        <f t="shared" si="50"/>
        <v>0</v>
      </c>
      <c r="Q26" s="7">
        <f t="shared" si="50"/>
        <v>0</v>
      </c>
      <c r="R26" s="664">
        <f t="shared" si="50"/>
        <v>0</v>
      </c>
      <c r="S26" s="7">
        <f t="shared" si="50"/>
        <v>0</v>
      </c>
      <c r="T26" s="7">
        <f t="shared" si="50"/>
        <v>0</v>
      </c>
      <c r="U26" s="7">
        <f t="shared" si="50"/>
        <v>0</v>
      </c>
      <c r="V26" s="7">
        <f t="shared" si="50"/>
        <v>0</v>
      </c>
      <c r="W26" s="7">
        <f t="shared" si="50"/>
        <v>0</v>
      </c>
      <c r="X26" s="7">
        <f t="shared" si="50"/>
        <v>0</v>
      </c>
      <c r="Y26" s="7">
        <f t="shared" si="50"/>
        <v>0</v>
      </c>
      <c r="Z26" s="665">
        <f t="shared" si="50"/>
        <v>0</v>
      </c>
      <c r="AA26" s="7">
        <f t="shared" si="50"/>
        <v>0.54200000000000004</v>
      </c>
      <c r="AB26" s="7">
        <f t="shared" si="50"/>
        <v>0</v>
      </c>
      <c r="AC26" s="7">
        <f t="shared" si="50"/>
        <v>0</v>
      </c>
      <c r="AD26" s="7">
        <f t="shared" si="50"/>
        <v>0</v>
      </c>
      <c r="AE26" s="7">
        <f t="shared" si="50"/>
        <v>0</v>
      </c>
      <c r="AF26" s="664">
        <f t="shared" si="50"/>
        <v>1</v>
      </c>
      <c r="AG26" s="7">
        <f t="shared" si="50"/>
        <v>0</v>
      </c>
      <c r="AH26" s="7">
        <f t="shared" si="50"/>
        <v>5.3879999999999999</v>
      </c>
      <c r="AI26" s="7">
        <f t="shared" si="50"/>
        <v>0</v>
      </c>
      <c r="AJ26" s="7">
        <f t="shared" si="50"/>
        <v>0</v>
      </c>
      <c r="AK26" s="7">
        <f t="shared" si="50"/>
        <v>0</v>
      </c>
      <c r="AL26" s="7">
        <f t="shared" si="50"/>
        <v>0</v>
      </c>
      <c r="AM26" s="7">
        <f t="shared" si="50"/>
        <v>14</v>
      </c>
      <c r="AN26" s="7">
        <v>0</v>
      </c>
      <c r="AO26" s="7">
        <f>AO27+AO35</f>
        <v>5.93</v>
      </c>
      <c r="AP26" s="7">
        <f t="shared" ref="AP26:BC26" si="51">AP27+AP35</f>
        <v>0</v>
      </c>
      <c r="AQ26" s="7">
        <f t="shared" si="51"/>
        <v>0</v>
      </c>
      <c r="AR26" s="7">
        <f t="shared" si="51"/>
        <v>0</v>
      </c>
      <c r="AS26" s="7">
        <f t="shared" si="51"/>
        <v>0</v>
      </c>
      <c r="AT26" s="7">
        <f t="shared" si="51"/>
        <v>15</v>
      </c>
      <c r="AU26" s="665">
        <f t="shared" si="51"/>
        <v>0</v>
      </c>
      <c r="AV26" s="7">
        <f t="shared" si="51"/>
        <v>0</v>
      </c>
      <c r="AW26" s="7">
        <f t="shared" si="51"/>
        <v>0</v>
      </c>
      <c r="AX26" s="7">
        <f t="shared" si="51"/>
        <v>0</v>
      </c>
      <c r="AY26" s="7">
        <f t="shared" si="51"/>
        <v>0</v>
      </c>
      <c r="AZ26" s="7">
        <f t="shared" si="51"/>
        <v>0</v>
      </c>
      <c r="BA26" s="664">
        <f t="shared" si="51"/>
        <v>0</v>
      </c>
      <c r="BB26" s="7">
        <f t="shared" si="51"/>
        <v>0</v>
      </c>
      <c r="BC26" s="7">
        <f t="shared" si="51"/>
        <v>0</v>
      </c>
      <c r="BD26" s="7">
        <f t="shared" ref="BD26" si="52">BD27+BD35</f>
        <v>0</v>
      </c>
      <c r="BE26" s="7">
        <f t="shared" ref="BE26" si="53">BE27+BE35</f>
        <v>0</v>
      </c>
      <c r="BF26" s="7">
        <f t="shared" ref="BF26" si="54">BF27+BF35</f>
        <v>0</v>
      </c>
      <c r="BG26" s="7">
        <f t="shared" ref="BG26" si="55">BG27+BG35</f>
        <v>0</v>
      </c>
      <c r="BH26" s="7">
        <f t="shared" ref="BH26" si="56">BH27+BH35</f>
        <v>0</v>
      </c>
      <c r="BI26" s="665">
        <f t="shared" ref="BI26" si="57">BI27+BI35</f>
        <v>0</v>
      </c>
      <c r="BJ26" s="7">
        <f t="shared" ref="BJ26" si="58">BJ27+BJ35</f>
        <v>0.54200000000000004</v>
      </c>
      <c r="BK26" s="7">
        <f t="shared" ref="BK26" si="59">BK27+BK35</f>
        <v>0</v>
      </c>
      <c r="BL26" s="7">
        <f t="shared" ref="BL26" si="60">BL27+BL35</f>
        <v>0</v>
      </c>
      <c r="BM26" s="7">
        <f t="shared" ref="BM26" si="61">BM27+BM35</f>
        <v>0</v>
      </c>
      <c r="BN26" s="7">
        <f t="shared" ref="BN26" si="62">BN27+BN35</f>
        <v>0</v>
      </c>
      <c r="BO26" s="633">
        <f t="shared" ref="BO26" si="63">BO27+BO35</f>
        <v>1</v>
      </c>
      <c r="BP26" s="7">
        <f t="shared" ref="BP26" si="64">BP27+BP35</f>
        <v>0</v>
      </c>
      <c r="BQ26" s="7">
        <f>BQ27+BQ35</f>
        <v>5.3879999999999999</v>
      </c>
      <c r="BR26" s="7">
        <f t="shared" ref="BR26" si="65">BR27+BR35</f>
        <v>0</v>
      </c>
      <c r="BS26" s="7">
        <f t="shared" ref="BS26" si="66">BS27+BS35</f>
        <v>0</v>
      </c>
      <c r="BT26" s="7">
        <f t="shared" ref="BT26" si="67">BT27+BT35</f>
        <v>0</v>
      </c>
      <c r="BU26" s="7">
        <f t="shared" ref="BU26" si="68">BU27+BU35</f>
        <v>0</v>
      </c>
      <c r="BV26" s="7">
        <f t="shared" ref="BV26" si="69">BV27+BV35</f>
        <v>14</v>
      </c>
      <c r="BW26" s="372">
        <v>0</v>
      </c>
      <c r="BX26" s="20">
        <v>0</v>
      </c>
      <c r="BY26" s="20">
        <f t="shared" si="23"/>
        <v>5.93</v>
      </c>
      <c r="BZ26" s="120">
        <f t="shared" si="24"/>
        <v>100</v>
      </c>
      <c r="CA26" s="120" t="s">
        <v>174</v>
      </c>
    </row>
    <row r="27" spans="1:101" ht="42.75" customHeight="1">
      <c r="A27" s="260" t="s">
        <v>34</v>
      </c>
      <c r="B27" s="258" t="s">
        <v>35</v>
      </c>
      <c r="C27" s="259" t="s">
        <v>24</v>
      </c>
      <c r="D27" s="14">
        <f>D28+D31+D33</f>
        <v>5.3879999999999999</v>
      </c>
      <c r="E27" s="20">
        <v>0</v>
      </c>
      <c r="F27" s="7">
        <f>F28+F31+F33</f>
        <v>5.3879999999999999</v>
      </c>
      <c r="G27" s="7">
        <f t="shared" ref="G27:AM27" si="70">G28+G31+G33</f>
        <v>0</v>
      </c>
      <c r="H27" s="7">
        <f t="shared" si="70"/>
        <v>0</v>
      </c>
      <c r="I27" s="7">
        <f t="shared" si="70"/>
        <v>0</v>
      </c>
      <c r="J27" s="7">
        <f t="shared" si="70"/>
        <v>0</v>
      </c>
      <c r="K27" s="7">
        <f t="shared" si="70"/>
        <v>14</v>
      </c>
      <c r="L27" s="665">
        <f t="shared" si="70"/>
        <v>0</v>
      </c>
      <c r="M27" s="7">
        <f t="shared" si="70"/>
        <v>0</v>
      </c>
      <c r="N27" s="7">
        <f t="shared" si="70"/>
        <v>0</v>
      </c>
      <c r="O27" s="7">
        <f t="shared" si="70"/>
        <v>0</v>
      </c>
      <c r="P27" s="7">
        <f t="shared" si="70"/>
        <v>0</v>
      </c>
      <c r="Q27" s="7">
        <f t="shared" si="70"/>
        <v>0</v>
      </c>
      <c r="R27" s="664">
        <f t="shared" si="70"/>
        <v>0</v>
      </c>
      <c r="S27" s="7">
        <f t="shared" si="70"/>
        <v>0</v>
      </c>
      <c r="T27" s="7">
        <f t="shared" si="70"/>
        <v>0</v>
      </c>
      <c r="U27" s="7">
        <f t="shared" si="70"/>
        <v>0</v>
      </c>
      <c r="V27" s="7">
        <f t="shared" si="70"/>
        <v>0</v>
      </c>
      <c r="W27" s="7">
        <f t="shared" si="70"/>
        <v>0</v>
      </c>
      <c r="X27" s="7">
        <f t="shared" si="70"/>
        <v>0</v>
      </c>
      <c r="Y27" s="7">
        <f t="shared" si="70"/>
        <v>0</v>
      </c>
      <c r="Z27" s="665">
        <f t="shared" si="70"/>
        <v>0</v>
      </c>
      <c r="AA27" s="7">
        <f t="shared" si="70"/>
        <v>0</v>
      </c>
      <c r="AB27" s="7">
        <f t="shared" si="70"/>
        <v>0</v>
      </c>
      <c r="AC27" s="7">
        <f t="shared" si="70"/>
        <v>0</v>
      </c>
      <c r="AD27" s="7">
        <f t="shared" si="70"/>
        <v>0</v>
      </c>
      <c r="AE27" s="7">
        <f t="shared" si="70"/>
        <v>0</v>
      </c>
      <c r="AF27" s="664">
        <f t="shared" si="70"/>
        <v>0</v>
      </c>
      <c r="AG27" s="7">
        <f t="shared" si="70"/>
        <v>0</v>
      </c>
      <c r="AH27" s="7">
        <f t="shared" si="70"/>
        <v>5.3879999999999999</v>
      </c>
      <c r="AI27" s="7">
        <f t="shared" si="70"/>
        <v>0</v>
      </c>
      <c r="AJ27" s="7">
        <f t="shared" si="70"/>
        <v>0</v>
      </c>
      <c r="AK27" s="7">
        <f t="shared" si="70"/>
        <v>0</v>
      </c>
      <c r="AL27" s="7">
        <f t="shared" si="70"/>
        <v>0</v>
      </c>
      <c r="AM27" s="7">
        <f t="shared" si="70"/>
        <v>14</v>
      </c>
      <c r="AN27" s="7">
        <v>0</v>
      </c>
      <c r="AO27" s="7">
        <f>AO28+AO31+AO33</f>
        <v>5.3879999999999999</v>
      </c>
      <c r="AP27" s="7">
        <f t="shared" ref="AP27:BC27" si="71">AP28+AP31+AP33</f>
        <v>0</v>
      </c>
      <c r="AQ27" s="7">
        <f t="shared" si="71"/>
        <v>0</v>
      </c>
      <c r="AR27" s="7">
        <f t="shared" si="71"/>
        <v>0</v>
      </c>
      <c r="AS27" s="7">
        <f t="shared" si="71"/>
        <v>0</v>
      </c>
      <c r="AT27" s="7">
        <f t="shared" si="71"/>
        <v>14</v>
      </c>
      <c r="AU27" s="665">
        <f t="shared" si="71"/>
        <v>0</v>
      </c>
      <c r="AV27" s="7">
        <f t="shared" si="71"/>
        <v>0</v>
      </c>
      <c r="AW27" s="7">
        <f t="shared" si="71"/>
        <v>0</v>
      </c>
      <c r="AX27" s="7">
        <f t="shared" si="71"/>
        <v>0</v>
      </c>
      <c r="AY27" s="7">
        <f t="shared" si="71"/>
        <v>0</v>
      </c>
      <c r="AZ27" s="7">
        <f t="shared" si="71"/>
        <v>0</v>
      </c>
      <c r="BA27" s="664">
        <f t="shared" si="71"/>
        <v>0</v>
      </c>
      <c r="BB27" s="7">
        <f t="shared" si="71"/>
        <v>0</v>
      </c>
      <c r="BC27" s="7">
        <f t="shared" si="71"/>
        <v>0</v>
      </c>
      <c r="BD27" s="7">
        <f t="shared" ref="BD27" si="72">BD28+BD31+BD33</f>
        <v>0</v>
      </c>
      <c r="BE27" s="7">
        <f t="shared" ref="BE27" si="73">BE28+BE31+BE33</f>
        <v>0</v>
      </c>
      <c r="BF27" s="7">
        <f t="shared" ref="BF27" si="74">BF28+BF31+BF33</f>
        <v>0</v>
      </c>
      <c r="BG27" s="7">
        <f t="shared" ref="BG27" si="75">BG28+BG31+BG33</f>
        <v>0</v>
      </c>
      <c r="BH27" s="7">
        <f t="shared" ref="BH27" si="76">BH28+BH31+BH33</f>
        <v>0</v>
      </c>
      <c r="BI27" s="665">
        <f t="shared" ref="BI27" si="77">BI28+BI31+BI33</f>
        <v>0</v>
      </c>
      <c r="BJ27" s="7">
        <f t="shared" ref="BJ27" si="78">BJ28+BJ31+BJ33</f>
        <v>0</v>
      </c>
      <c r="BK27" s="7">
        <f t="shared" ref="BK27" si="79">BK28+BK31+BK33</f>
        <v>0</v>
      </c>
      <c r="BL27" s="7">
        <f t="shared" ref="BL27" si="80">BL28+BL31+BL33</f>
        <v>0</v>
      </c>
      <c r="BM27" s="7">
        <f t="shared" ref="BM27" si="81">BM28+BM31+BM33</f>
        <v>0</v>
      </c>
      <c r="BN27" s="7">
        <f t="shared" ref="BN27" si="82">BN28+BN31+BN33</f>
        <v>0</v>
      </c>
      <c r="BO27" s="633">
        <f t="shared" ref="BO27" si="83">BO28+BO31+BO33</f>
        <v>0</v>
      </c>
      <c r="BP27" s="7">
        <f t="shared" ref="BP27" si="84">BP28+BP31+BP33</f>
        <v>0</v>
      </c>
      <c r="BQ27" s="7">
        <f t="shared" ref="BQ27" si="85">BQ28+BQ31+BQ33</f>
        <v>5.3879999999999999</v>
      </c>
      <c r="BR27" s="7">
        <f t="shared" ref="BR27" si="86">BR28+BR31+BR33</f>
        <v>0</v>
      </c>
      <c r="BS27" s="7">
        <f t="shared" ref="BS27" si="87">BS28+BS31+BS33</f>
        <v>0</v>
      </c>
      <c r="BT27" s="7">
        <f t="shared" ref="BT27" si="88">BT28+BT31+BT33</f>
        <v>0</v>
      </c>
      <c r="BU27" s="7">
        <f t="shared" ref="BU27" si="89">BU28+BU31+BU33</f>
        <v>0</v>
      </c>
      <c r="BV27" s="7">
        <f t="shared" ref="BV27" si="90">BV28+BV31+BV33</f>
        <v>14</v>
      </c>
      <c r="BW27" s="372">
        <v>0</v>
      </c>
      <c r="BX27" s="20">
        <v>0</v>
      </c>
      <c r="BY27" s="20">
        <f t="shared" si="23"/>
        <v>5.3879999999999999</v>
      </c>
      <c r="BZ27" s="120">
        <f t="shared" si="24"/>
        <v>100</v>
      </c>
      <c r="CA27" s="120" t="s">
        <v>174</v>
      </c>
    </row>
    <row r="28" spans="1:101" ht="39" customHeight="1">
      <c r="A28" s="260" t="s">
        <v>36</v>
      </c>
      <c r="B28" s="258" t="s">
        <v>37</v>
      </c>
      <c r="C28" s="259" t="s">
        <v>24</v>
      </c>
      <c r="D28" s="14">
        <f>SUM(D29:D30)</f>
        <v>3.92</v>
      </c>
      <c r="E28" s="20">
        <v>0</v>
      </c>
      <c r="F28" s="7">
        <f>SUM(F29:F30)</f>
        <v>3.92</v>
      </c>
      <c r="G28" s="7">
        <f t="shared" ref="G28:AF28" si="91">SUM(G29:G30)</f>
        <v>0</v>
      </c>
      <c r="H28" s="7">
        <f t="shared" si="91"/>
        <v>0</v>
      </c>
      <c r="I28" s="7">
        <f t="shared" si="91"/>
        <v>0</v>
      </c>
      <c r="J28" s="7">
        <f t="shared" si="91"/>
        <v>0</v>
      </c>
      <c r="K28" s="7">
        <f t="shared" si="91"/>
        <v>7</v>
      </c>
      <c r="L28" s="665">
        <f t="shared" si="91"/>
        <v>0</v>
      </c>
      <c r="M28" s="7">
        <f t="shared" si="91"/>
        <v>0</v>
      </c>
      <c r="N28" s="7">
        <f t="shared" si="91"/>
        <v>0</v>
      </c>
      <c r="O28" s="7">
        <f t="shared" si="91"/>
        <v>0</v>
      </c>
      <c r="P28" s="7">
        <f t="shared" si="91"/>
        <v>0</v>
      </c>
      <c r="Q28" s="7">
        <f t="shared" si="91"/>
        <v>0</v>
      </c>
      <c r="R28" s="613">
        <f t="shared" si="91"/>
        <v>0</v>
      </c>
      <c r="S28" s="7">
        <f t="shared" si="91"/>
        <v>0</v>
      </c>
      <c r="T28" s="7">
        <f t="shared" si="91"/>
        <v>0</v>
      </c>
      <c r="U28" s="7">
        <f t="shared" si="91"/>
        <v>0</v>
      </c>
      <c r="V28" s="7">
        <f t="shared" si="91"/>
        <v>0</v>
      </c>
      <c r="W28" s="7">
        <f t="shared" si="91"/>
        <v>0</v>
      </c>
      <c r="X28" s="7">
        <f t="shared" si="91"/>
        <v>0</v>
      </c>
      <c r="Y28" s="7">
        <f t="shared" si="91"/>
        <v>0</v>
      </c>
      <c r="Z28" s="614">
        <f t="shared" si="91"/>
        <v>0</v>
      </c>
      <c r="AA28" s="7">
        <f t="shared" si="91"/>
        <v>0</v>
      </c>
      <c r="AB28" s="7">
        <f t="shared" si="91"/>
        <v>0</v>
      </c>
      <c r="AC28" s="7">
        <f t="shared" si="91"/>
        <v>0</v>
      </c>
      <c r="AD28" s="7">
        <f t="shared" si="91"/>
        <v>0</v>
      </c>
      <c r="AE28" s="7">
        <f t="shared" si="91"/>
        <v>0</v>
      </c>
      <c r="AF28" s="14">
        <f t="shared" si="91"/>
        <v>0</v>
      </c>
      <c r="AG28" s="20">
        <v>0</v>
      </c>
      <c r="AH28" s="7">
        <f>SUM(AH29:AH30)</f>
        <v>3.92</v>
      </c>
      <c r="AI28" s="20">
        <v>0</v>
      </c>
      <c r="AJ28" s="20">
        <v>0</v>
      </c>
      <c r="AK28" s="20">
        <v>0</v>
      </c>
      <c r="AL28" s="20">
        <v>0</v>
      </c>
      <c r="AM28" s="673">
        <v>7</v>
      </c>
      <c r="AN28" s="7">
        <v>0</v>
      </c>
      <c r="AO28" s="7">
        <f>SUM(AO29:AO30)</f>
        <v>3.92</v>
      </c>
      <c r="AP28" s="7">
        <f t="shared" ref="AP28:BC28" si="92">SUM(AP29:AP30)</f>
        <v>0</v>
      </c>
      <c r="AQ28" s="7">
        <f t="shared" si="92"/>
        <v>0</v>
      </c>
      <c r="AR28" s="7">
        <f t="shared" si="92"/>
        <v>0</v>
      </c>
      <c r="AS28" s="7">
        <f t="shared" si="92"/>
        <v>0</v>
      </c>
      <c r="AT28" s="7">
        <f t="shared" si="92"/>
        <v>7</v>
      </c>
      <c r="AU28" s="665">
        <f t="shared" si="92"/>
        <v>0</v>
      </c>
      <c r="AV28" s="7">
        <f t="shared" si="92"/>
        <v>0</v>
      </c>
      <c r="AW28" s="7">
        <f t="shared" si="92"/>
        <v>0</v>
      </c>
      <c r="AX28" s="7">
        <f t="shared" si="92"/>
        <v>0</v>
      </c>
      <c r="AY28" s="7">
        <f t="shared" si="92"/>
        <v>0</v>
      </c>
      <c r="AZ28" s="7">
        <f t="shared" si="92"/>
        <v>0</v>
      </c>
      <c r="BA28" s="664">
        <f t="shared" si="92"/>
        <v>0</v>
      </c>
      <c r="BB28" s="7">
        <f t="shared" si="92"/>
        <v>0</v>
      </c>
      <c r="BC28" s="7">
        <f t="shared" si="92"/>
        <v>0</v>
      </c>
      <c r="BD28" s="7">
        <f t="shared" ref="BD28" si="93">SUM(BD29:BD30)</f>
        <v>0</v>
      </c>
      <c r="BE28" s="7">
        <f t="shared" ref="BE28" si="94">SUM(BE29:BE30)</f>
        <v>0</v>
      </c>
      <c r="BF28" s="7">
        <f t="shared" ref="BF28" si="95">SUM(BF29:BF30)</f>
        <v>0</v>
      </c>
      <c r="BG28" s="7">
        <f t="shared" ref="BG28" si="96">SUM(BG29:BG30)</f>
        <v>0</v>
      </c>
      <c r="BH28" s="7">
        <f t="shared" ref="BH28" si="97">SUM(BH29:BH30)</f>
        <v>0</v>
      </c>
      <c r="BI28" s="665">
        <f t="shared" ref="BI28" si="98">SUM(BI29:BI30)</f>
        <v>0</v>
      </c>
      <c r="BJ28" s="7">
        <f t="shared" ref="BJ28" si="99">SUM(BJ29:BJ30)</f>
        <v>0</v>
      </c>
      <c r="BK28" s="7">
        <f t="shared" ref="BK28" si="100">SUM(BK29:BK30)</f>
        <v>0</v>
      </c>
      <c r="BL28" s="7">
        <f t="shared" ref="BL28" si="101">SUM(BL29:BL30)</f>
        <v>0</v>
      </c>
      <c r="BM28" s="7">
        <f t="shared" ref="BM28" si="102">SUM(BM29:BM30)</f>
        <v>0</v>
      </c>
      <c r="BN28" s="7">
        <f t="shared" ref="BN28" si="103">SUM(BN29:BN30)</f>
        <v>0</v>
      </c>
      <c r="BO28" s="633">
        <f t="shared" ref="BO28" si="104">SUM(BO29:BO30)</f>
        <v>0</v>
      </c>
      <c r="BP28" s="7">
        <f t="shared" ref="BP28" si="105">SUM(BP29:BP30)</f>
        <v>0</v>
      </c>
      <c r="BQ28" s="7">
        <f t="shared" ref="BQ28" si="106">SUM(BQ29:BQ30)</f>
        <v>3.92</v>
      </c>
      <c r="BR28" s="7">
        <f t="shared" ref="BR28" si="107">SUM(BR29:BR30)</f>
        <v>0</v>
      </c>
      <c r="BS28" s="7">
        <f t="shared" ref="BS28" si="108">SUM(BS29:BS30)</f>
        <v>0</v>
      </c>
      <c r="BT28" s="7">
        <f t="shared" ref="BT28" si="109">SUM(BT29:BT30)</f>
        <v>0</v>
      </c>
      <c r="BU28" s="7">
        <f t="shared" ref="BU28" si="110">SUM(BU29:BU30)</f>
        <v>0</v>
      </c>
      <c r="BV28" s="7">
        <f t="shared" ref="BV28" si="111">SUM(BV29:BV30)</f>
        <v>7</v>
      </c>
      <c r="BW28" s="372">
        <v>0</v>
      </c>
      <c r="BX28" s="20">
        <v>0</v>
      </c>
      <c r="BY28" s="20">
        <f t="shared" si="23"/>
        <v>3.92</v>
      </c>
      <c r="BZ28" s="120">
        <f t="shared" si="24"/>
        <v>100</v>
      </c>
      <c r="CA28" s="120" t="s">
        <v>174</v>
      </c>
    </row>
    <row r="29" spans="1:101" s="452" customFormat="1">
      <c r="A29" s="445" t="s">
        <v>38</v>
      </c>
      <c r="B29" s="446" t="s">
        <v>39</v>
      </c>
      <c r="C29" s="447" t="s">
        <v>40</v>
      </c>
      <c r="D29" s="464">
        <v>3.5680000000000001</v>
      </c>
      <c r="E29" s="468">
        <v>0</v>
      </c>
      <c r="F29" s="668">
        <f>D29</f>
        <v>3.5680000000000001</v>
      </c>
      <c r="G29" s="468">
        <v>0</v>
      </c>
      <c r="H29" s="468">
        <v>0</v>
      </c>
      <c r="I29" s="468">
        <v>0</v>
      </c>
      <c r="J29" s="468">
        <v>0</v>
      </c>
      <c r="K29" s="469">
        <v>6</v>
      </c>
      <c r="L29" s="511">
        <v>0</v>
      </c>
      <c r="M29" s="468">
        <v>0</v>
      </c>
      <c r="N29" s="468">
        <v>0</v>
      </c>
      <c r="O29" s="468">
        <v>0</v>
      </c>
      <c r="P29" s="468">
        <v>0</v>
      </c>
      <c r="Q29" s="468">
        <v>0</v>
      </c>
      <c r="R29" s="512">
        <v>0</v>
      </c>
      <c r="S29" s="468">
        <v>0</v>
      </c>
      <c r="T29" s="468">
        <v>0</v>
      </c>
      <c r="U29" s="468">
        <v>0</v>
      </c>
      <c r="V29" s="468">
        <v>0</v>
      </c>
      <c r="W29" s="468">
        <v>0</v>
      </c>
      <c r="X29" s="468">
        <v>0</v>
      </c>
      <c r="Y29" s="468">
        <v>0</v>
      </c>
      <c r="Z29" s="511">
        <v>0</v>
      </c>
      <c r="AA29" s="468">
        <v>0</v>
      </c>
      <c r="AB29" s="468">
        <v>0</v>
      </c>
      <c r="AC29" s="468">
        <v>0</v>
      </c>
      <c r="AD29" s="468">
        <v>0</v>
      </c>
      <c r="AE29" s="468">
        <v>0</v>
      </c>
      <c r="AF29" s="512">
        <v>0</v>
      </c>
      <c r="AG29" s="468">
        <v>0</v>
      </c>
      <c r="AH29" s="668">
        <f>D29</f>
        <v>3.5680000000000001</v>
      </c>
      <c r="AI29" s="468">
        <v>0</v>
      </c>
      <c r="AJ29" s="468">
        <v>0</v>
      </c>
      <c r="AK29" s="468">
        <v>0</v>
      </c>
      <c r="AL29" s="468">
        <v>0</v>
      </c>
      <c r="AM29" s="469">
        <v>6</v>
      </c>
      <c r="AN29" s="668">
        <v>0</v>
      </c>
      <c r="AO29" s="668">
        <f>D29</f>
        <v>3.5680000000000001</v>
      </c>
      <c r="AP29" s="468">
        <v>0</v>
      </c>
      <c r="AQ29" s="468">
        <v>0</v>
      </c>
      <c r="AR29" s="468">
        <v>0</v>
      </c>
      <c r="AS29" s="468">
        <v>0</v>
      </c>
      <c r="AT29" s="469">
        <v>6</v>
      </c>
      <c r="AU29" s="511">
        <v>0</v>
      </c>
      <c r="AV29" s="468">
        <v>0</v>
      </c>
      <c r="AW29" s="468">
        <v>0</v>
      </c>
      <c r="AX29" s="468">
        <v>0</v>
      </c>
      <c r="AY29" s="468">
        <v>0</v>
      </c>
      <c r="AZ29" s="468">
        <v>0</v>
      </c>
      <c r="BA29" s="512">
        <v>0</v>
      </c>
      <c r="BB29" s="468">
        <v>0</v>
      </c>
      <c r="BC29" s="468">
        <v>0</v>
      </c>
      <c r="BD29" s="468">
        <v>0</v>
      </c>
      <c r="BE29" s="468">
        <v>0</v>
      </c>
      <c r="BF29" s="468">
        <v>0</v>
      </c>
      <c r="BG29" s="468">
        <v>0</v>
      </c>
      <c r="BH29" s="468">
        <v>0</v>
      </c>
      <c r="BI29" s="511">
        <v>0</v>
      </c>
      <c r="BJ29" s="448">
        <v>0</v>
      </c>
      <c r="BK29" s="468">
        <v>0</v>
      </c>
      <c r="BL29" s="468">
        <v>0</v>
      </c>
      <c r="BM29" s="468">
        <v>0</v>
      </c>
      <c r="BN29" s="468">
        <v>0</v>
      </c>
      <c r="BO29" s="516">
        <v>0</v>
      </c>
      <c r="BP29" s="468">
        <v>0</v>
      </c>
      <c r="BQ29" s="468">
        <f>AO29</f>
        <v>3.5680000000000001</v>
      </c>
      <c r="BR29" s="468">
        <v>0</v>
      </c>
      <c r="BS29" s="468">
        <v>0</v>
      </c>
      <c r="BT29" s="468">
        <v>0</v>
      </c>
      <c r="BU29" s="468">
        <v>0</v>
      </c>
      <c r="BV29" s="468">
        <v>6</v>
      </c>
      <c r="BW29" s="511">
        <v>0</v>
      </c>
      <c r="BX29" s="468">
        <v>0</v>
      </c>
      <c r="BY29" s="468">
        <f t="shared" si="23"/>
        <v>3.5680000000000001</v>
      </c>
      <c r="BZ29" s="469">
        <f t="shared" si="24"/>
        <v>100</v>
      </c>
      <c r="CA29" s="469" t="s">
        <v>174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452" customFormat="1" ht="50.25" customHeight="1">
      <c r="A30" s="445" t="s">
        <v>41</v>
      </c>
      <c r="B30" s="446" t="s">
        <v>42</v>
      </c>
      <c r="C30" s="447" t="s">
        <v>43</v>
      </c>
      <c r="D30" s="464">
        <v>0.35199999999999998</v>
      </c>
      <c r="E30" s="468">
        <v>0</v>
      </c>
      <c r="F30" s="668">
        <f>D30</f>
        <v>0.35199999999999998</v>
      </c>
      <c r="G30" s="468">
        <v>0</v>
      </c>
      <c r="H30" s="468">
        <v>0</v>
      </c>
      <c r="I30" s="468">
        <v>0</v>
      </c>
      <c r="J30" s="468">
        <v>0</v>
      </c>
      <c r="K30" s="469">
        <v>1</v>
      </c>
      <c r="L30" s="511">
        <v>0</v>
      </c>
      <c r="M30" s="468">
        <v>0</v>
      </c>
      <c r="N30" s="468">
        <v>0</v>
      </c>
      <c r="O30" s="468">
        <v>0</v>
      </c>
      <c r="P30" s="468">
        <v>0</v>
      </c>
      <c r="Q30" s="468">
        <v>0</v>
      </c>
      <c r="R30" s="512">
        <v>0</v>
      </c>
      <c r="S30" s="468">
        <v>0</v>
      </c>
      <c r="T30" s="468">
        <v>0</v>
      </c>
      <c r="U30" s="468">
        <v>0</v>
      </c>
      <c r="V30" s="468">
        <v>0</v>
      </c>
      <c r="W30" s="468">
        <v>0</v>
      </c>
      <c r="X30" s="468">
        <v>0</v>
      </c>
      <c r="Y30" s="468">
        <v>0</v>
      </c>
      <c r="Z30" s="511">
        <v>0</v>
      </c>
      <c r="AA30" s="468">
        <v>0</v>
      </c>
      <c r="AB30" s="468">
        <v>0</v>
      </c>
      <c r="AC30" s="468">
        <v>0</v>
      </c>
      <c r="AD30" s="468">
        <v>0</v>
      </c>
      <c r="AE30" s="468">
        <v>0</v>
      </c>
      <c r="AF30" s="512">
        <v>0</v>
      </c>
      <c r="AG30" s="468">
        <v>0</v>
      </c>
      <c r="AH30" s="668">
        <f>D30</f>
        <v>0.35199999999999998</v>
      </c>
      <c r="AI30" s="468">
        <v>0</v>
      </c>
      <c r="AJ30" s="468">
        <v>0</v>
      </c>
      <c r="AK30" s="468">
        <v>0</v>
      </c>
      <c r="AL30" s="468">
        <v>0</v>
      </c>
      <c r="AM30" s="469">
        <v>1</v>
      </c>
      <c r="AN30" s="668">
        <v>0</v>
      </c>
      <c r="AO30" s="668">
        <f>D30</f>
        <v>0.35199999999999998</v>
      </c>
      <c r="AP30" s="468">
        <v>0</v>
      </c>
      <c r="AQ30" s="468">
        <v>0</v>
      </c>
      <c r="AR30" s="468">
        <v>0</v>
      </c>
      <c r="AS30" s="468">
        <v>0</v>
      </c>
      <c r="AT30" s="469">
        <v>1</v>
      </c>
      <c r="AU30" s="511">
        <v>0</v>
      </c>
      <c r="AV30" s="468">
        <v>0</v>
      </c>
      <c r="AW30" s="468">
        <v>0</v>
      </c>
      <c r="AX30" s="468">
        <v>0</v>
      </c>
      <c r="AY30" s="468">
        <v>0</v>
      </c>
      <c r="AZ30" s="468">
        <v>0</v>
      </c>
      <c r="BA30" s="512">
        <v>0</v>
      </c>
      <c r="BB30" s="468">
        <v>0</v>
      </c>
      <c r="BC30" s="468">
        <v>0</v>
      </c>
      <c r="BD30" s="468">
        <v>0</v>
      </c>
      <c r="BE30" s="468">
        <v>0</v>
      </c>
      <c r="BF30" s="468">
        <v>0</v>
      </c>
      <c r="BG30" s="468">
        <v>0</v>
      </c>
      <c r="BH30" s="468">
        <v>0</v>
      </c>
      <c r="BI30" s="511">
        <v>0</v>
      </c>
      <c r="BJ30" s="448">
        <v>0</v>
      </c>
      <c r="BK30" s="468">
        <v>0</v>
      </c>
      <c r="BL30" s="468">
        <v>0</v>
      </c>
      <c r="BM30" s="468">
        <v>0</v>
      </c>
      <c r="BN30" s="468">
        <v>0</v>
      </c>
      <c r="BO30" s="516">
        <v>0</v>
      </c>
      <c r="BP30" s="468">
        <v>0</v>
      </c>
      <c r="BQ30" s="468">
        <f>AO30</f>
        <v>0.35199999999999998</v>
      </c>
      <c r="BR30" s="468">
        <v>0</v>
      </c>
      <c r="BS30" s="468">
        <v>0</v>
      </c>
      <c r="BT30" s="468">
        <v>0</v>
      </c>
      <c r="BU30" s="468">
        <v>0</v>
      </c>
      <c r="BV30" s="468">
        <v>1</v>
      </c>
      <c r="BW30" s="511">
        <v>0</v>
      </c>
      <c r="BX30" s="468">
        <v>0</v>
      </c>
      <c r="BY30" s="468">
        <f t="shared" si="23"/>
        <v>0.35199999999999998</v>
      </c>
      <c r="BZ30" s="469">
        <f t="shared" si="24"/>
        <v>100</v>
      </c>
      <c r="CA30" s="469" t="s">
        <v>174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35.25" customHeight="1">
      <c r="A31" s="260" t="s">
        <v>44</v>
      </c>
      <c r="B31" s="258" t="s">
        <v>45</v>
      </c>
      <c r="C31" s="259" t="s">
        <v>24</v>
      </c>
      <c r="D31" s="14">
        <f>D32</f>
        <v>0.79700000000000004</v>
      </c>
      <c r="E31" s="20">
        <v>0</v>
      </c>
      <c r="F31" s="7">
        <f>F32</f>
        <v>0.79700000000000004</v>
      </c>
      <c r="G31" s="7">
        <f t="shared" ref="G31:AF31" si="112">G32</f>
        <v>0</v>
      </c>
      <c r="H31" s="7">
        <f t="shared" si="112"/>
        <v>0</v>
      </c>
      <c r="I31" s="7">
        <f t="shared" si="112"/>
        <v>0</v>
      </c>
      <c r="J31" s="7">
        <f t="shared" si="112"/>
        <v>0</v>
      </c>
      <c r="K31" s="7">
        <f t="shared" si="112"/>
        <v>4</v>
      </c>
      <c r="L31" s="665">
        <f t="shared" si="112"/>
        <v>0</v>
      </c>
      <c r="M31" s="7">
        <f t="shared" si="112"/>
        <v>0</v>
      </c>
      <c r="N31" s="7">
        <f t="shared" si="112"/>
        <v>0</v>
      </c>
      <c r="O31" s="7">
        <f t="shared" si="112"/>
        <v>0</v>
      </c>
      <c r="P31" s="7">
        <f t="shared" si="112"/>
        <v>0</v>
      </c>
      <c r="Q31" s="7">
        <f t="shared" si="112"/>
        <v>0</v>
      </c>
      <c r="R31" s="613">
        <f t="shared" si="112"/>
        <v>0</v>
      </c>
      <c r="S31" s="7">
        <f t="shared" si="112"/>
        <v>0</v>
      </c>
      <c r="T31" s="7">
        <f t="shared" si="112"/>
        <v>0</v>
      </c>
      <c r="U31" s="7">
        <f t="shared" si="112"/>
        <v>0</v>
      </c>
      <c r="V31" s="7">
        <f t="shared" si="112"/>
        <v>0</v>
      </c>
      <c r="W31" s="7">
        <f t="shared" si="112"/>
        <v>0</v>
      </c>
      <c r="X31" s="7">
        <f t="shared" si="112"/>
        <v>0</v>
      </c>
      <c r="Y31" s="7">
        <f t="shared" si="112"/>
        <v>0</v>
      </c>
      <c r="Z31" s="614">
        <f t="shared" si="112"/>
        <v>0</v>
      </c>
      <c r="AA31" s="7">
        <f t="shared" si="112"/>
        <v>0</v>
      </c>
      <c r="AB31" s="7">
        <f t="shared" si="112"/>
        <v>0</v>
      </c>
      <c r="AC31" s="7">
        <f t="shared" si="112"/>
        <v>0</v>
      </c>
      <c r="AD31" s="7">
        <f t="shared" si="112"/>
        <v>0</v>
      </c>
      <c r="AE31" s="7">
        <f t="shared" si="112"/>
        <v>0</v>
      </c>
      <c r="AF31" s="14">
        <f t="shared" si="112"/>
        <v>0</v>
      </c>
      <c r="AG31" s="20">
        <v>0</v>
      </c>
      <c r="AH31" s="7">
        <f>AH32</f>
        <v>0.79700000000000004</v>
      </c>
      <c r="AI31" s="20">
        <v>0</v>
      </c>
      <c r="AJ31" s="20">
        <v>0</v>
      </c>
      <c r="AK31" s="20">
        <v>0</v>
      </c>
      <c r="AL31" s="20">
        <v>0</v>
      </c>
      <c r="AM31" s="673">
        <f>AM32</f>
        <v>4</v>
      </c>
      <c r="AN31" s="7">
        <v>0</v>
      </c>
      <c r="AO31" s="7">
        <f>AO32</f>
        <v>0.79700000000000004</v>
      </c>
      <c r="AP31" s="20">
        <v>0</v>
      </c>
      <c r="AQ31" s="20">
        <v>0</v>
      </c>
      <c r="AR31" s="20">
        <v>0</v>
      </c>
      <c r="AS31" s="20">
        <v>0</v>
      </c>
      <c r="AT31" s="673">
        <f>AT32</f>
        <v>4</v>
      </c>
      <c r="AU31" s="682">
        <f t="shared" ref="AU31:BC31" si="113">AU32</f>
        <v>0</v>
      </c>
      <c r="AV31" s="615">
        <f t="shared" si="113"/>
        <v>0</v>
      </c>
      <c r="AW31" s="615">
        <f t="shared" si="113"/>
        <v>0</v>
      </c>
      <c r="AX31" s="615">
        <f t="shared" si="113"/>
        <v>0</v>
      </c>
      <c r="AY31" s="615">
        <f t="shared" si="113"/>
        <v>0</v>
      </c>
      <c r="AZ31" s="615">
        <f t="shared" si="113"/>
        <v>0</v>
      </c>
      <c r="BA31" s="682">
        <f t="shared" si="113"/>
        <v>0</v>
      </c>
      <c r="BB31" s="673">
        <f t="shared" si="113"/>
        <v>0</v>
      </c>
      <c r="BC31" s="673">
        <f t="shared" si="113"/>
        <v>0</v>
      </c>
      <c r="BD31" s="673">
        <f t="shared" ref="BD31" si="114">BD32</f>
        <v>0</v>
      </c>
      <c r="BE31" s="673">
        <f t="shared" ref="BE31" si="115">BE32</f>
        <v>0</v>
      </c>
      <c r="BF31" s="673">
        <f t="shared" ref="BF31" si="116">BF32</f>
        <v>0</v>
      </c>
      <c r="BG31" s="673">
        <f t="shared" ref="BG31" si="117">BG32</f>
        <v>0</v>
      </c>
      <c r="BH31" s="673">
        <f t="shared" ref="BH31" si="118">BH32</f>
        <v>0</v>
      </c>
      <c r="BI31" s="683">
        <f t="shared" ref="BI31" si="119">BI32</f>
        <v>0</v>
      </c>
      <c r="BJ31" s="615">
        <f t="shared" ref="BJ31" si="120">BJ32</f>
        <v>0</v>
      </c>
      <c r="BK31" s="615">
        <f t="shared" ref="BK31" si="121">BK32</f>
        <v>0</v>
      </c>
      <c r="BL31" s="615">
        <f t="shared" ref="BL31" si="122">BL32</f>
        <v>0</v>
      </c>
      <c r="BM31" s="615">
        <f t="shared" ref="BM31" si="123">BM32</f>
        <v>0</v>
      </c>
      <c r="BN31" s="615">
        <f t="shared" ref="BN31" si="124">BN32</f>
        <v>0</v>
      </c>
      <c r="BO31" s="638">
        <f t="shared" ref="BO31" si="125">BO32</f>
        <v>0</v>
      </c>
      <c r="BP31" s="673">
        <f t="shared" ref="BP31" si="126">BP32</f>
        <v>0</v>
      </c>
      <c r="BQ31" s="673">
        <f t="shared" ref="BQ31" si="127">BQ32</f>
        <v>0.79700000000000004</v>
      </c>
      <c r="BR31" s="673">
        <f t="shared" ref="BR31" si="128">BR32</f>
        <v>0</v>
      </c>
      <c r="BS31" s="673">
        <f t="shared" ref="BS31" si="129">BS32</f>
        <v>0</v>
      </c>
      <c r="BT31" s="673">
        <f t="shared" ref="BT31" si="130">BT32</f>
        <v>0</v>
      </c>
      <c r="BU31" s="673">
        <f t="shared" ref="BU31" si="131">BU32</f>
        <v>0</v>
      </c>
      <c r="BV31" s="673">
        <f t="shared" ref="BV31" si="132">BV32</f>
        <v>4</v>
      </c>
      <c r="BW31" s="372">
        <v>0</v>
      </c>
      <c r="BX31" s="20">
        <v>0</v>
      </c>
      <c r="BY31" s="20">
        <f t="shared" si="23"/>
        <v>0.79700000000000004</v>
      </c>
      <c r="BZ31" s="120">
        <f t="shared" si="24"/>
        <v>100</v>
      </c>
      <c r="CA31" s="120" t="s">
        <v>174</v>
      </c>
    </row>
    <row r="32" spans="1:101" s="452" customFormat="1" ht="30">
      <c r="A32" s="453" t="s">
        <v>46</v>
      </c>
      <c r="B32" s="446" t="s">
        <v>47</v>
      </c>
      <c r="C32" s="447" t="s">
        <v>48</v>
      </c>
      <c r="D32" s="464">
        <v>0.79700000000000004</v>
      </c>
      <c r="E32" s="468">
        <v>0</v>
      </c>
      <c r="F32" s="668">
        <f>D32</f>
        <v>0.79700000000000004</v>
      </c>
      <c r="G32" s="468">
        <v>0</v>
      </c>
      <c r="H32" s="468">
        <v>0</v>
      </c>
      <c r="I32" s="468">
        <v>0</v>
      </c>
      <c r="J32" s="468">
        <v>0</v>
      </c>
      <c r="K32" s="469">
        <v>4</v>
      </c>
      <c r="L32" s="511">
        <v>0</v>
      </c>
      <c r="M32" s="468">
        <v>0</v>
      </c>
      <c r="N32" s="468">
        <v>0</v>
      </c>
      <c r="O32" s="468">
        <v>0</v>
      </c>
      <c r="P32" s="468">
        <v>0</v>
      </c>
      <c r="Q32" s="468">
        <v>0</v>
      </c>
      <c r="R32" s="512">
        <v>0</v>
      </c>
      <c r="S32" s="468">
        <v>0</v>
      </c>
      <c r="T32" s="504">
        <v>0</v>
      </c>
      <c r="U32" s="468">
        <v>0</v>
      </c>
      <c r="V32" s="468">
        <v>0</v>
      </c>
      <c r="W32" s="468">
        <v>0</v>
      </c>
      <c r="X32" s="468">
        <v>0</v>
      </c>
      <c r="Y32" s="469">
        <v>0</v>
      </c>
      <c r="Z32" s="511">
        <v>0</v>
      </c>
      <c r="AA32" s="472">
        <v>0</v>
      </c>
      <c r="AB32" s="468">
        <v>0</v>
      </c>
      <c r="AC32" s="468">
        <v>0</v>
      </c>
      <c r="AD32" s="468">
        <v>0</v>
      </c>
      <c r="AE32" s="468">
        <v>0</v>
      </c>
      <c r="AF32" s="516">
        <v>0</v>
      </c>
      <c r="AG32" s="468">
        <v>0</v>
      </c>
      <c r="AH32" s="668">
        <f>D32</f>
        <v>0.79700000000000004</v>
      </c>
      <c r="AI32" s="468">
        <v>0</v>
      </c>
      <c r="AJ32" s="468">
        <v>0</v>
      </c>
      <c r="AK32" s="468">
        <v>0</v>
      </c>
      <c r="AL32" s="468">
        <v>0</v>
      </c>
      <c r="AM32" s="469">
        <v>4</v>
      </c>
      <c r="AN32" s="668">
        <v>0</v>
      </c>
      <c r="AO32" s="668">
        <f>D32</f>
        <v>0.79700000000000004</v>
      </c>
      <c r="AP32" s="468">
        <v>0</v>
      </c>
      <c r="AQ32" s="468">
        <v>0</v>
      </c>
      <c r="AR32" s="468">
        <v>0</v>
      </c>
      <c r="AS32" s="468">
        <v>0</v>
      </c>
      <c r="AT32" s="469">
        <v>4</v>
      </c>
      <c r="AU32" s="511">
        <v>0</v>
      </c>
      <c r="AV32" s="468">
        <v>0</v>
      </c>
      <c r="AW32" s="468">
        <v>0</v>
      </c>
      <c r="AX32" s="468">
        <v>0</v>
      </c>
      <c r="AY32" s="468">
        <v>0</v>
      </c>
      <c r="AZ32" s="468">
        <v>0</v>
      </c>
      <c r="BA32" s="512">
        <v>0</v>
      </c>
      <c r="BB32" s="468">
        <v>0</v>
      </c>
      <c r="BC32" s="468">
        <v>0</v>
      </c>
      <c r="BD32" s="468">
        <v>0</v>
      </c>
      <c r="BE32" s="468">
        <v>0</v>
      </c>
      <c r="BF32" s="468">
        <v>0</v>
      </c>
      <c r="BG32" s="468">
        <v>0</v>
      </c>
      <c r="BH32" s="468">
        <v>0</v>
      </c>
      <c r="BI32" s="511">
        <v>0</v>
      </c>
      <c r="BJ32" s="504">
        <v>0</v>
      </c>
      <c r="BK32" s="468">
        <v>0</v>
      </c>
      <c r="BL32" s="468">
        <v>0</v>
      </c>
      <c r="BM32" s="468">
        <v>0</v>
      </c>
      <c r="BN32" s="468">
        <v>0</v>
      </c>
      <c r="BO32" s="516">
        <v>0</v>
      </c>
      <c r="BP32" s="468">
        <v>0</v>
      </c>
      <c r="BQ32" s="468">
        <f>AO32</f>
        <v>0.79700000000000004</v>
      </c>
      <c r="BR32" s="468">
        <v>0</v>
      </c>
      <c r="BS32" s="468">
        <v>0</v>
      </c>
      <c r="BT32" s="468">
        <v>0</v>
      </c>
      <c r="BU32" s="468">
        <v>0</v>
      </c>
      <c r="BV32" s="468">
        <v>4</v>
      </c>
      <c r="BW32" s="511">
        <v>0</v>
      </c>
      <c r="BX32" s="468">
        <v>0</v>
      </c>
      <c r="BY32" s="468">
        <f t="shared" si="23"/>
        <v>0.79700000000000004</v>
      </c>
      <c r="BZ32" s="469">
        <f t="shared" si="24"/>
        <v>100</v>
      </c>
      <c r="CA32" s="469" t="s">
        <v>174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57" customHeight="1">
      <c r="A33" s="264" t="s">
        <v>49</v>
      </c>
      <c r="B33" s="258" t="s">
        <v>50</v>
      </c>
      <c r="C33" s="259" t="s">
        <v>24</v>
      </c>
      <c r="D33" s="14">
        <f>D34</f>
        <v>0.67100000000000004</v>
      </c>
      <c r="E33" s="20">
        <v>0</v>
      </c>
      <c r="F33" s="7">
        <f>F34</f>
        <v>0.67100000000000004</v>
      </c>
      <c r="G33" s="7">
        <f t="shared" ref="G33:Q33" si="133">G34</f>
        <v>0</v>
      </c>
      <c r="H33" s="7">
        <f t="shared" si="133"/>
        <v>0</v>
      </c>
      <c r="I33" s="7">
        <f t="shared" si="133"/>
        <v>0</v>
      </c>
      <c r="J33" s="7">
        <f t="shared" si="133"/>
        <v>0</v>
      </c>
      <c r="K33" s="7">
        <f>K34</f>
        <v>3</v>
      </c>
      <c r="L33" s="665">
        <f t="shared" si="133"/>
        <v>0</v>
      </c>
      <c r="M33" s="7">
        <f t="shared" si="133"/>
        <v>0</v>
      </c>
      <c r="N33" s="7">
        <f t="shared" si="133"/>
        <v>0</v>
      </c>
      <c r="O33" s="7">
        <f t="shared" si="133"/>
        <v>0</v>
      </c>
      <c r="P33" s="7">
        <f t="shared" si="133"/>
        <v>0</v>
      </c>
      <c r="Q33" s="7">
        <f t="shared" si="133"/>
        <v>0</v>
      </c>
      <c r="R33" s="613">
        <f t="shared" ref="R33" si="134">R34</f>
        <v>0</v>
      </c>
      <c r="S33" s="7">
        <f t="shared" ref="S33" si="135">S34</f>
        <v>0</v>
      </c>
      <c r="T33" s="7">
        <f t="shared" ref="T33" si="136">T34</f>
        <v>0</v>
      </c>
      <c r="U33" s="7">
        <f t="shared" ref="U33" si="137">U34</f>
        <v>0</v>
      </c>
      <c r="V33" s="7">
        <f t="shared" ref="V33" si="138">V34</f>
        <v>0</v>
      </c>
      <c r="W33" s="7">
        <f t="shared" ref="W33" si="139">W34</f>
        <v>0</v>
      </c>
      <c r="X33" s="7">
        <f t="shared" ref="X33" si="140">X34</f>
        <v>0</v>
      </c>
      <c r="Y33" s="7">
        <f t="shared" ref="Y33" si="141">Y34</f>
        <v>0</v>
      </c>
      <c r="Z33" s="614">
        <f t="shared" ref="Z33" si="142">Z34</f>
        <v>0</v>
      </c>
      <c r="AA33" s="7">
        <f t="shared" ref="AA33" si="143">AA34</f>
        <v>0</v>
      </c>
      <c r="AB33" s="7">
        <f t="shared" ref="AB33" si="144">AB34</f>
        <v>0</v>
      </c>
      <c r="AC33" s="7">
        <f t="shared" ref="AC33" si="145">AC34</f>
        <v>0</v>
      </c>
      <c r="AD33" s="7">
        <f t="shared" ref="AD33" si="146">AD34</f>
        <v>0</v>
      </c>
      <c r="AE33" s="7">
        <f t="shared" ref="AE33" si="147">AE34</f>
        <v>0</v>
      </c>
      <c r="AF33" s="664">
        <f t="shared" ref="AF33" si="148">AF34</f>
        <v>0</v>
      </c>
      <c r="AG33" s="7">
        <f t="shared" ref="AG33" si="149">AG34</f>
        <v>0</v>
      </c>
      <c r="AH33" s="7">
        <f t="shared" ref="AH33" si="150">AH34</f>
        <v>0.67100000000000004</v>
      </c>
      <c r="AI33" s="7">
        <f t="shared" ref="AI33" si="151">AI34</f>
        <v>0</v>
      </c>
      <c r="AJ33" s="7">
        <f t="shared" ref="AJ33" si="152">AJ34</f>
        <v>0</v>
      </c>
      <c r="AK33" s="7">
        <f t="shared" ref="AK33" si="153">AK34</f>
        <v>0</v>
      </c>
      <c r="AL33" s="7">
        <f t="shared" ref="AL33" si="154">AL34</f>
        <v>0</v>
      </c>
      <c r="AM33" s="7">
        <f t="shared" ref="AM33" si="155">AM34</f>
        <v>3</v>
      </c>
      <c r="AN33" s="7">
        <f>AN34</f>
        <v>0</v>
      </c>
      <c r="AO33" s="7">
        <f>AO34</f>
        <v>0.67100000000000004</v>
      </c>
      <c r="AP33" s="7">
        <f t="shared" ref="AP33" si="156">AP34</f>
        <v>0</v>
      </c>
      <c r="AQ33" s="7">
        <f t="shared" ref="AQ33" si="157">AQ34</f>
        <v>0</v>
      </c>
      <c r="AR33" s="7">
        <f t="shared" ref="AR33" si="158">AR34</f>
        <v>0</v>
      </c>
      <c r="AS33" s="7">
        <f t="shared" ref="AS33" si="159">AS34</f>
        <v>0</v>
      </c>
      <c r="AT33" s="7">
        <f>AT34</f>
        <v>3</v>
      </c>
      <c r="AU33" s="614">
        <f t="shared" ref="AU33" si="160">AU34</f>
        <v>0</v>
      </c>
      <c r="AV33" s="7">
        <f t="shared" ref="AV33" si="161">AV34</f>
        <v>0</v>
      </c>
      <c r="AW33" s="7">
        <f t="shared" ref="AW33" si="162">AW34</f>
        <v>0</v>
      </c>
      <c r="AX33" s="7">
        <f t="shared" ref="AX33" si="163">AX34</f>
        <v>0</v>
      </c>
      <c r="AY33" s="7">
        <f t="shared" ref="AY33" si="164">AY34</f>
        <v>0</v>
      </c>
      <c r="AZ33" s="7">
        <f t="shared" ref="AZ33" si="165">AZ34</f>
        <v>0</v>
      </c>
      <c r="BA33" s="613">
        <f t="shared" ref="BA33" si="166">BA34</f>
        <v>0</v>
      </c>
      <c r="BB33" s="7">
        <f t="shared" ref="BB33" si="167">BB34</f>
        <v>0</v>
      </c>
      <c r="BC33" s="7">
        <f t="shared" ref="BC33" si="168">BC34</f>
        <v>0</v>
      </c>
      <c r="BD33" s="7">
        <f t="shared" ref="BD33" si="169">BD34</f>
        <v>0</v>
      </c>
      <c r="BE33" s="7">
        <f t="shared" ref="BE33" si="170">BE34</f>
        <v>0</v>
      </c>
      <c r="BF33" s="7">
        <f t="shared" ref="BF33" si="171">BF34</f>
        <v>0</v>
      </c>
      <c r="BG33" s="7">
        <f t="shared" ref="BG33" si="172">BG34</f>
        <v>0</v>
      </c>
      <c r="BH33" s="7">
        <f t="shared" ref="BH33" si="173">BH34</f>
        <v>0</v>
      </c>
      <c r="BI33" s="614">
        <f t="shared" ref="BI33" si="174">BI34</f>
        <v>0</v>
      </c>
      <c r="BJ33" s="7">
        <f t="shared" ref="BJ33" si="175">BJ34</f>
        <v>0</v>
      </c>
      <c r="BK33" s="7">
        <f t="shared" ref="BK33" si="176">BK34</f>
        <v>0</v>
      </c>
      <c r="BL33" s="7">
        <f t="shared" ref="BL33" si="177">BL34</f>
        <v>0</v>
      </c>
      <c r="BM33" s="7">
        <f t="shared" ref="BM33" si="178">BM34</f>
        <v>0</v>
      </c>
      <c r="BN33" s="7">
        <f t="shared" ref="BN33" si="179">BN34</f>
        <v>0</v>
      </c>
      <c r="BO33" s="633">
        <v>0</v>
      </c>
      <c r="BP33" s="7">
        <f t="shared" ref="BP33" si="180">BP34</f>
        <v>0</v>
      </c>
      <c r="BQ33" s="7">
        <f t="shared" ref="BQ33" si="181">BQ34</f>
        <v>0.67100000000000004</v>
      </c>
      <c r="BR33" s="7">
        <f t="shared" ref="BR33" si="182">BR34</f>
        <v>0</v>
      </c>
      <c r="BS33" s="7">
        <f t="shared" ref="BS33" si="183">BS34</f>
        <v>0</v>
      </c>
      <c r="BT33" s="7">
        <f t="shared" ref="BT33" si="184">BT34</f>
        <v>0</v>
      </c>
      <c r="BU33" s="7">
        <f t="shared" ref="BU33" si="185">BU34</f>
        <v>0</v>
      </c>
      <c r="BV33" s="7">
        <f t="shared" ref="BV33" si="186">BV34</f>
        <v>3</v>
      </c>
      <c r="BW33" s="372">
        <v>0</v>
      </c>
      <c r="BX33" s="20">
        <v>0</v>
      </c>
      <c r="BY33" s="20">
        <f>AO33</f>
        <v>0.67100000000000004</v>
      </c>
      <c r="BZ33" s="120">
        <f t="shared" si="24"/>
        <v>100</v>
      </c>
      <c r="CA33" s="120" t="s">
        <v>174</v>
      </c>
    </row>
    <row r="34" spans="1:101" s="452" customFormat="1">
      <c r="A34" s="453" t="s">
        <v>51</v>
      </c>
      <c r="B34" s="446" t="s">
        <v>52</v>
      </c>
      <c r="C34" s="447" t="s">
        <v>53</v>
      </c>
      <c r="D34" s="464">
        <v>0.67100000000000004</v>
      </c>
      <c r="E34" s="468">
        <v>0</v>
      </c>
      <c r="F34" s="668">
        <f>D34</f>
        <v>0.67100000000000004</v>
      </c>
      <c r="G34" s="468">
        <v>0</v>
      </c>
      <c r="H34" s="468">
        <v>0</v>
      </c>
      <c r="I34" s="468">
        <v>0</v>
      </c>
      <c r="J34" s="468">
        <v>0</v>
      </c>
      <c r="K34" s="469">
        <v>3</v>
      </c>
      <c r="L34" s="511">
        <v>0</v>
      </c>
      <c r="M34" s="468">
        <v>0</v>
      </c>
      <c r="N34" s="468">
        <v>0</v>
      </c>
      <c r="O34" s="468">
        <v>0</v>
      </c>
      <c r="P34" s="468">
        <v>0</v>
      </c>
      <c r="Q34" s="468">
        <v>0</v>
      </c>
      <c r="R34" s="512">
        <v>0</v>
      </c>
      <c r="S34" s="468">
        <v>0</v>
      </c>
      <c r="T34" s="468">
        <v>0</v>
      </c>
      <c r="U34" s="468">
        <v>0</v>
      </c>
      <c r="V34" s="468">
        <v>0</v>
      </c>
      <c r="W34" s="468">
        <v>0</v>
      </c>
      <c r="X34" s="468">
        <v>0</v>
      </c>
      <c r="Y34" s="468">
        <v>0</v>
      </c>
      <c r="Z34" s="511">
        <v>0</v>
      </c>
      <c r="AA34" s="468">
        <v>0</v>
      </c>
      <c r="AB34" s="468">
        <v>0</v>
      </c>
      <c r="AC34" s="468">
        <v>0</v>
      </c>
      <c r="AD34" s="468">
        <v>0</v>
      </c>
      <c r="AE34" s="468">
        <v>0</v>
      </c>
      <c r="AF34" s="512">
        <v>0</v>
      </c>
      <c r="AG34" s="468">
        <v>0</v>
      </c>
      <c r="AH34" s="668">
        <f>D34</f>
        <v>0.67100000000000004</v>
      </c>
      <c r="AI34" s="468">
        <v>0</v>
      </c>
      <c r="AJ34" s="468">
        <v>0</v>
      </c>
      <c r="AK34" s="468">
        <v>0</v>
      </c>
      <c r="AL34" s="468">
        <v>0</v>
      </c>
      <c r="AM34" s="469">
        <f>K34</f>
        <v>3</v>
      </c>
      <c r="AN34" s="668">
        <v>0</v>
      </c>
      <c r="AO34" s="668">
        <f>D34</f>
        <v>0.67100000000000004</v>
      </c>
      <c r="AP34" s="468">
        <v>0</v>
      </c>
      <c r="AQ34" s="468">
        <v>0</v>
      </c>
      <c r="AR34" s="468">
        <v>0</v>
      </c>
      <c r="AS34" s="468">
        <v>0</v>
      </c>
      <c r="AT34" s="469">
        <v>3</v>
      </c>
      <c r="AU34" s="511">
        <v>0</v>
      </c>
      <c r="AV34" s="468">
        <v>0</v>
      </c>
      <c r="AW34" s="468">
        <v>0</v>
      </c>
      <c r="AX34" s="468">
        <v>0</v>
      </c>
      <c r="AY34" s="468">
        <v>0</v>
      </c>
      <c r="AZ34" s="468">
        <v>0</v>
      </c>
      <c r="BA34" s="512">
        <v>0</v>
      </c>
      <c r="BB34" s="468">
        <v>0</v>
      </c>
      <c r="BC34" s="468">
        <v>0</v>
      </c>
      <c r="BD34" s="468">
        <v>0</v>
      </c>
      <c r="BE34" s="468">
        <v>0</v>
      </c>
      <c r="BF34" s="468">
        <v>0</v>
      </c>
      <c r="BG34" s="468">
        <v>0</v>
      </c>
      <c r="BH34" s="468">
        <v>0</v>
      </c>
      <c r="BI34" s="511">
        <v>0</v>
      </c>
      <c r="BJ34" s="448">
        <v>0</v>
      </c>
      <c r="BK34" s="468">
        <v>0</v>
      </c>
      <c r="BL34" s="468">
        <v>0</v>
      </c>
      <c r="BM34" s="468">
        <v>0</v>
      </c>
      <c r="BN34" s="468">
        <v>0</v>
      </c>
      <c r="BO34" s="516">
        <v>0</v>
      </c>
      <c r="BP34" s="468">
        <v>0</v>
      </c>
      <c r="BQ34" s="468">
        <f>AO34</f>
        <v>0.67100000000000004</v>
      </c>
      <c r="BR34" s="468">
        <v>0</v>
      </c>
      <c r="BS34" s="468">
        <v>0</v>
      </c>
      <c r="BT34" s="468">
        <v>0</v>
      </c>
      <c r="BU34" s="468">
        <v>0</v>
      </c>
      <c r="BV34" s="468">
        <v>3</v>
      </c>
      <c r="BW34" s="511">
        <v>0</v>
      </c>
      <c r="BX34" s="468">
        <v>0</v>
      </c>
      <c r="BY34" s="468">
        <f t="shared" si="23"/>
        <v>0.67100000000000004</v>
      </c>
      <c r="BZ34" s="469">
        <f t="shared" si="24"/>
        <v>100</v>
      </c>
      <c r="CA34" s="469" t="s">
        <v>174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63" customHeight="1">
      <c r="A35" s="260" t="s">
        <v>54</v>
      </c>
      <c r="B35" s="258" t="s">
        <v>55</v>
      </c>
      <c r="C35" s="259" t="s">
        <v>24</v>
      </c>
      <c r="D35" s="14">
        <f>D36</f>
        <v>0.54200000000000004</v>
      </c>
      <c r="E35" s="20">
        <v>0</v>
      </c>
      <c r="F35" s="7">
        <f>F36</f>
        <v>0.54200000000000004</v>
      </c>
      <c r="G35" s="20">
        <v>0</v>
      </c>
      <c r="H35" s="20">
        <v>0</v>
      </c>
      <c r="I35" s="20">
        <v>0</v>
      </c>
      <c r="J35" s="20">
        <v>0</v>
      </c>
      <c r="K35" s="270">
        <f>K37</f>
        <v>1</v>
      </c>
      <c r="L35" s="372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373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372">
        <f>Z37</f>
        <v>0</v>
      </c>
      <c r="AA35" s="20">
        <f>AA37</f>
        <v>0.54200000000000004</v>
      </c>
      <c r="AB35" s="20">
        <v>0</v>
      </c>
      <c r="AC35" s="20">
        <v>0</v>
      </c>
      <c r="AD35" s="20">
        <v>0</v>
      </c>
      <c r="AE35" s="20">
        <v>0</v>
      </c>
      <c r="AF35" s="373">
        <f>AF37</f>
        <v>1</v>
      </c>
      <c r="AG35" s="20">
        <v>0</v>
      </c>
      <c r="AH35" s="7">
        <f>AH36</f>
        <v>0</v>
      </c>
      <c r="AI35" s="20">
        <v>0</v>
      </c>
      <c r="AJ35" s="20">
        <v>0</v>
      </c>
      <c r="AK35" s="20">
        <v>0</v>
      </c>
      <c r="AL35" s="20">
        <v>0</v>
      </c>
      <c r="AM35" s="270">
        <v>0</v>
      </c>
      <c r="AN35" s="7">
        <f>AN36</f>
        <v>0</v>
      </c>
      <c r="AO35" s="7">
        <f>AO36</f>
        <v>0.54200000000000004</v>
      </c>
      <c r="AP35" s="20">
        <v>0</v>
      </c>
      <c r="AQ35" s="20">
        <v>0</v>
      </c>
      <c r="AR35" s="20">
        <v>0</v>
      </c>
      <c r="AS35" s="20">
        <v>0</v>
      </c>
      <c r="AT35" s="20">
        <f>AT37</f>
        <v>1</v>
      </c>
      <c r="AU35" s="372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373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372">
        <v>0</v>
      </c>
      <c r="BJ35" s="7">
        <f>BJ36</f>
        <v>0.54200000000000004</v>
      </c>
      <c r="BK35" s="20">
        <v>0</v>
      </c>
      <c r="BL35" s="20">
        <v>0</v>
      </c>
      <c r="BM35" s="20">
        <v>0</v>
      </c>
      <c r="BN35" s="20">
        <v>0</v>
      </c>
      <c r="BO35" s="373">
        <f>BO37</f>
        <v>1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372">
        <v>0</v>
      </c>
      <c r="BX35" s="20">
        <v>0</v>
      </c>
      <c r="BY35" s="20">
        <f t="shared" si="23"/>
        <v>0.54200000000000004</v>
      </c>
      <c r="BZ35" s="673">
        <f t="shared" si="24"/>
        <v>100</v>
      </c>
      <c r="CA35" s="120" t="s">
        <v>174</v>
      </c>
    </row>
    <row r="36" spans="1:101" ht="51.75" customHeight="1">
      <c r="A36" s="260" t="s">
        <v>56</v>
      </c>
      <c r="B36" s="258" t="s">
        <v>57</v>
      </c>
      <c r="C36" s="259" t="s">
        <v>24</v>
      </c>
      <c r="D36" s="14">
        <f>D37</f>
        <v>0.54200000000000004</v>
      </c>
      <c r="E36" s="20">
        <v>0</v>
      </c>
      <c r="F36" s="7">
        <f>F37</f>
        <v>0.54200000000000004</v>
      </c>
      <c r="G36" s="20">
        <v>0</v>
      </c>
      <c r="H36" s="20">
        <v>0</v>
      </c>
      <c r="I36" s="20">
        <v>0</v>
      </c>
      <c r="J36" s="20">
        <v>0</v>
      </c>
      <c r="K36" s="20">
        <f>K37</f>
        <v>1</v>
      </c>
      <c r="L36" s="372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373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372">
        <f>Z37</f>
        <v>0</v>
      </c>
      <c r="AA36" s="20">
        <f>AA37</f>
        <v>0.54200000000000004</v>
      </c>
      <c r="AB36" s="20">
        <v>0</v>
      </c>
      <c r="AC36" s="20">
        <v>0</v>
      </c>
      <c r="AD36" s="20">
        <v>0</v>
      </c>
      <c r="AE36" s="20">
        <v>0</v>
      </c>
      <c r="AF36" s="373">
        <f>AF37</f>
        <v>1</v>
      </c>
      <c r="AG36" s="20">
        <v>0</v>
      </c>
      <c r="AH36" s="7">
        <f>AH37</f>
        <v>0</v>
      </c>
      <c r="AI36" s="20">
        <v>0</v>
      </c>
      <c r="AJ36" s="20">
        <v>0</v>
      </c>
      <c r="AK36" s="20">
        <v>0</v>
      </c>
      <c r="AL36" s="20">
        <v>0</v>
      </c>
      <c r="AM36" s="673">
        <v>0</v>
      </c>
      <c r="AN36" s="7">
        <f>AN37</f>
        <v>0</v>
      </c>
      <c r="AO36" s="7">
        <f>AO37</f>
        <v>0.54200000000000004</v>
      </c>
      <c r="AP36" s="20">
        <v>0</v>
      </c>
      <c r="AQ36" s="20">
        <v>0</v>
      </c>
      <c r="AR36" s="20">
        <v>0</v>
      </c>
      <c r="AS36" s="20">
        <v>0</v>
      </c>
      <c r="AT36" s="20">
        <f>AT37</f>
        <v>1</v>
      </c>
      <c r="AU36" s="372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373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372">
        <v>0</v>
      </c>
      <c r="BJ36" s="7">
        <f>BJ37</f>
        <v>0.54200000000000004</v>
      </c>
      <c r="BK36" s="20">
        <v>0</v>
      </c>
      <c r="BL36" s="20">
        <v>0</v>
      </c>
      <c r="BM36" s="20">
        <v>0</v>
      </c>
      <c r="BN36" s="20">
        <v>0</v>
      </c>
      <c r="BO36" s="373">
        <f>BO37</f>
        <v>1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372">
        <v>0</v>
      </c>
      <c r="BX36" s="20">
        <v>0</v>
      </c>
      <c r="BY36" s="20">
        <f t="shared" si="23"/>
        <v>0.54200000000000004</v>
      </c>
      <c r="BZ36" s="673">
        <f t="shared" si="24"/>
        <v>100</v>
      </c>
      <c r="CA36" s="120" t="s">
        <v>174</v>
      </c>
    </row>
    <row r="37" spans="1:101" s="452" customFormat="1" ht="70.5" customHeight="1">
      <c r="A37" s="453" t="s">
        <v>58</v>
      </c>
      <c r="B37" s="446" t="s">
        <v>59</v>
      </c>
      <c r="C37" s="447" t="s">
        <v>60</v>
      </c>
      <c r="D37" s="472">
        <v>0.54200000000000004</v>
      </c>
      <c r="E37" s="471">
        <v>0</v>
      </c>
      <c r="F37" s="504">
        <f>D37</f>
        <v>0.54200000000000004</v>
      </c>
      <c r="G37" s="471">
        <v>0</v>
      </c>
      <c r="H37" s="471">
        <v>0</v>
      </c>
      <c r="I37" s="471">
        <v>0</v>
      </c>
      <c r="J37" s="471">
        <v>0</v>
      </c>
      <c r="K37" s="471">
        <v>1</v>
      </c>
      <c r="L37" s="511">
        <v>0</v>
      </c>
      <c r="M37" s="468">
        <v>0</v>
      </c>
      <c r="N37" s="468">
        <v>0</v>
      </c>
      <c r="O37" s="468">
        <v>0</v>
      </c>
      <c r="P37" s="468">
        <v>0</v>
      </c>
      <c r="Q37" s="468">
        <v>0</v>
      </c>
      <c r="R37" s="512">
        <v>0</v>
      </c>
      <c r="S37" s="468">
        <v>0</v>
      </c>
      <c r="T37" s="468">
        <v>0</v>
      </c>
      <c r="U37" s="468">
        <v>0</v>
      </c>
      <c r="V37" s="468">
        <v>0</v>
      </c>
      <c r="W37" s="468">
        <v>0</v>
      </c>
      <c r="X37" s="468">
        <v>0</v>
      </c>
      <c r="Y37" s="468">
        <v>0</v>
      </c>
      <c r="Z37" s="511">
        <v>0</v>
      </c>
      <c r="AA37" s="468">
        <f>D37</f>
        <v>0.54200000000000004</v>
      </c>
      <c r="AB37" s="468">
        <v>0</v>
      </c>
      <c r="AC37" s="468">
        <v>0</v>
      </c>
      <c r="AD37" s="468">
        <v>0</v>
      </c>
      <c r="AE37" s="468">
        <v>0</v>
      </c>
      <c r="AF37" s="512">
        <f>K37</f>
        <v>1</v>
      </c>
      <c r="AG37" s="471">
        <v>0</v>
      </c>
      <c r="AH37" s="668">
        <v>0</v>
      </c>
      <c r="AI37" s="471">
        <v>0</v>
      </c>
      <c r="AJ37" s="471">
        <v>0</v>
      </c>
      <c r="AK37" s="471">
        <v>0</v>
      </c>
      <c r="AL37" s="471">
        <v>0</v>
      </c>
      <c r="AM37" s="471">
        <v>0</v>
      </c>
      <c r="AN37" s="668">
        <v>0</v>
      </c>
      <c r="AO37" s="668">
        <f>D37</f>
        <v>0.54200000000000004</v>
      </c>
      <c r="AP37" s="471">
        <v>0</v>
      </c>
      <c r="AQ37" s="471">
        <v>0</v>
      </c>
      <c r="AR37" s="471">
        <v>0</v>
      </c>
      <c r="AS37" s="471">
        <v>0</v>
      </c>
      <c r="AT37" s="471">
        <v>1</v>
      </c>
      <c r="AU37" s="511">
        <v>0</v>
      </c>
      <c r="AV37" s="468">
        <v>0</v>
      </c>
      <c r="AW37" s="468">
        <v>0</v>
      </c>
      <c r="AX37" s="468">
        <v>0</v>
      </c>
      <c r="AY37" s="468">
        <v>0</v>
      </c>
      <c r="AZ37" s="468">
        <v>0</v>
      </c>
      <c r="BA37" s="512">
        <v>0</v>
      </c>
      <c r="BB37" s="468">
        <v>0</v>
      </c>
      <c r="BC37" s="468">
        <v>0</v>
      </c>
      <c r="BD37" s="468">
        <v>0</v>
      </c>
      <c r="BE37" s="468">
        <v>0</v>
      </c>
      <c r="BF37" s="468">
        <v>0</v>
      </c>
      <c r="BG37" s="468">
        <v>0</v>
      </c>
      <c r="BH37" s="468">
        <v>0</v>
      </c>
      <c r="BI37" s="511">
        <v>0</v>
      </c>
      <c r="BJ37" s="448">
        <f>AO37</f>
        <v>0.54200000000000004</v>
      </c>
      <c r="BK37" s="471">
        <v>0</v>
      </c>
      <c r="BL37" s="471">
        <v>0</v>
      </c>
      <c r="BM37" s="471">
        <v>0</v>
      </c>
      <c r="BN37" s="471">
        <v>0</v>
      </c>
      <c r="BO37" s="517">
        <v>1</v>
      </c>
      <c r="BP37" s="468">
        <v>0</v>
      </c>
      <c r="BQ37" s="468">
        <v>0</v>
      </c>
      <c r="BR37" s="468">
        <v>0</v>
      </c>
      <c r="BS37" s="468">
        <v>0</v>
      </c>
      <c r="BT37" s="468">
        <v>0</v>
      </c>
      <c r="BU37" s="468">
        <v>0</v>
      </c>
      <c r="BV37" s="468">
        <v>0</v>
      </c>
      <c r="BW37" s="511">
        <v>0</v>
      </c>
      <c r="BX37" s="468">
        <v>0</v>
      </c>
      <c r="BY37" s="468">
        <f t="shared" si="23"/>
        <v>0.54200000000000004</v>
      </c>
      <c r="BZ37" s="469">
        <f t="shared" si="24"/>
        <v>100</v>
      </c>
      <c r="CA37" s="469" t="s">
        <v>174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30">
      <c r="A38" s="260" t="s">
        <v>61</v>
      </c>
      <c r="B38" s="258" t="s">
        <v>62</v>
      </c>
      <c r="C38" s="259" t="s">
        <v>24</v>
      </c>
      <c r="D38" s="14">
        <f>SUM(D39:D49)</f>
        <v>14.825000000000001</v>
      </c>
      <c r="E38" s="20">
        <v>0</v>
      </c>
      <c r="F38" s="7">
        <f>SUM(F39:F49)</f>
        <v>14.825000000000001</v>
      </c>
      <c r="G38" s="7">
        <f t="shared" ref="G38:K38" si="187">SUM(G39:G49)</f>
        <v>1.2</v>
      </c>
      <c r="H38" s="7">
        <f t="shared" si="187"/>
        <v>0.72</v>
      </c>
      <c r="I38" s="7">
        <f t="shared" si="187"/>
        <v>5.4</v>
      </c>
      <c r="J38" s="7">
        <f t="shared" si="187"/>
        <v>2.9600000000000004</v>
      </c>
      <c r="K38" s="7">
        <f t="shared" si="187"/>
        <v>1</v>
      </c>
      <c r="L38" s="665">
        <f t="shared" ref="L38" si="188">SUM(L39:L49)</f>
        <v>0</v>
      </c>
      <c r="M38" s="7">
        <f t="shared" ref="M38" si="189">SUM(M39:M49)</f>
        <v>0</v>
      </c>
      <c r="N38" s="7">
        <f t="shared" ref="N38" si="190">SUM(N39:N49)</f>
        <v>0</v>
      </c>
      <c r="O38" s="7">
        <f t="shared" ref="O38" si="191">SUM(O39:O49)</f>
        <v>0</v>
      </c>
      <c r="P38" s="7">
        <f t="shared" ref="P38" si="192">SUM(P39:P49)</f>
        <v>0</v>
      </c>
      <c r="Q38" s="7">
        <f t="shared" ref="Q38" si="193">SUM(Q39:Q49)</f>
        <v>0</v>
      </c>
      <c r="R38" s="613">
        <f t="shared" ref="R38" si="194">SUM(R39:R49)</f>
        <v>0</v>
      </c>
      <c r="S38" s="7">
        <f t="shared" ref="S38" si="195">SUM(S39:S49)</f>
        <v>0</v>
      </c>
      <c r="T38" s="7">
        <f t="shared" ref="T38" si="196">SUM(T39:T49)</f>
        <v>0</v>
      </c>
      <c r="U38" s="7">
        <f t="shared" ref="U38" si="197">SUM(U39:U49)</f>
        <v>0</v>
      </c>
      <c r="V38" s="7">
        <f t="shared" ref="V38" si="198">SUM(V39:V49)</f>
        <v>0</v>
      </c>
      <c r="W38" s="7">
        <f t="shared" ref="W38" si="199">SUM(W39:W49)</f>
        <v>0</v>
      </c>
      <c r="X38" s="7">
        <f t="shared" ref="X38" si="200">SUM(X39:X49)</f>
        <v>0</v>
      </c>
      <c r="Y38" s="7">
        <f t="shared" ref="Y38" si="201">SUM(Y39:Y49)</f>
        <v>0</v>
      </c>
      <c r="Z38" s="614">
        <f t="shared" ref="Z38" si="202">SUM(Z39:Z49)</f>
        <v>0</v>
      </c>
      <c r="AA38" s="7">
        <f>SUM(AA39:AA49)</f>
        <v>14.825000000000001</v>
      </c>
      <c r="AB38" s="7">
        <f t="shared" ref="AB38" si="203">SUM(AB39:AB49)</f>
        <v>1.2</v>
      </c>
      <c r="AC38" s="7">
        <f t="shared" ref="AC38" si="204">SUM(AC39:AC49)</f>
        <v>2.42</v>
      </c>
      <c r="AD38" s="7">
        <f t="shared" ref="AD38" si="205">SUM(AD39:AD49)</f>
        <v>3.7</v>
      </c>
      <c r="AE38" s="7">
        <f t="shared" ref="AE38" si="206">SUM(AE39:AE49)</f>
        <v>2.96</v>
      </c>
      <c r="AF38" s="664">
        <f t="shared" ref="AF38" si="207">SUM(AF39:AF49)</f>
        <v>1</v>
      </c>
      <c r="AG38" s="7">
        <f t="shared" ref="AG38" si="208">SUM(AG39:AG49)</f>
        <v>0</v>
      </c>
      <c r="AH38" s="7">
        <f t="shared" ref="AH38" si="209">SUM(AH39:AH49)</f>
        <v>9.9250000000000007</v>
      </c>
      <c r="AI38" s="7">
        <f t="shared" ref="AI38" si="210">SUM(AI39:AI49)</f>
        <v>0.5</v>
      </c>
      <c r="AJ38" s="7">
        <f t="shared" ref="AJ38" si="211">SUM(AJ39:AJ49)</f>
        <v>0.3</v>
      </c>
      <c r="AK38" s="7">
        <f t="shared" ref="AK38" si="212">SUM(AK39:AK49)</f>
        <v>2.4</v>
      </c>
      <c r="AL38" s="7">
        <f t="shared" ref="AL38" si="213">SUM(AL39:AL49)</f>
        <v>1.1599999999999999</v>
      </c>
      <c r="AM38" s="7">
        <f t="shared" ref="AM38" si="214">SUM(AM39:AM49)</f>
        <v>0</v>
      </c>
      <c r="AN38" s="7">
        <v>0</v>
      </c>
      <c r="AO38" s="7">
        <f>SUM(AO39:AO49)</f>
        <v>14.825000000000001</v>
      </c>
      <c r="AP38" s="7">
        <f t="shared" ref="AP38" si="215">SUM(AP39:AP49)</f>
        <v>1.2</v>
      </c>
      <c r="AQ38" s="7">
        <f t="shared" ref="AQ38" si="216">SUM(AQ39:AQ49)</f>
        <v>0.72</v>
      </c>
      <c r="AR38" s="7">
        <f t="shared" ref="AR38" si="217">SUM(AR39:AR49)</f>
        <v>5.4</v>
      </c>
      <c r="AS38" s="7">
        <f t="shared" ref="AS38" si="218">SUM(AS39:AS49)</f>
        <v>2.9600000000000004</v>
      </c>
      <c r="AT38" s="7">
        <f t="shared" ref="AT38" si="219">SUM(AT39:AT49)</f>
        <v>1</v>
      </c>
      <c r="AU38" s="614">
        <f t="shared" ref="AU38" si="220">SUM(AU39:AU49)</f>
        <v>0</v>
      </c>
      <c r="AV38" s="7">
        <f t="shared" ref="AV38" si="221">SUM(AV39:AV49)</f>
        <v>0</v>
      </c>
      <c r="AW38" s="7">
        <f t="shared" ref="AW38" si="222">SUM(AW39:AW49)</f>
        <v>0</v>
      </c>
      <c r="AX38" s="7">
        <f t="shared" ref="AX38" si="223">SUM(AX39:AX49)</f>
        <v>0</v>
      </c>
      <c r="AY38" s="7">
        <f t="shared" ref="AY38" si="224">SUM(AY39:AY49)</f>
        <v>0</v>
      </c>
      <c r="AZ38" s="7">
        <f t="shared" ref="AZ38" si="225">SUM(AZ39:AZ49)</f>
        <v>0</v>
      </c>
      <c r="BA38" s="613">
        <f t="shared" ref="BA38" si="226">SUM(BA39:BA49)</f>
        <v>0</v>
      </c>
      <c r="BB38" s="7">
        <f t="shared" ref="BB38" si="227">SUM(BB39:BB49)</f>
        <v>0</v>
      </c>
      <c r="BC38" s="7">
        <f t="shared" ref="BC38" si="228">SUM(BC39:BC49)</f>
        <v>0</v>
      </c>
      <c r="BD38" s="7">
        <f t="shared" ref="BD38" si="229">SUM(BD39:BD49)</f>
        <v>0</v>
      </c>
      <c r="BE38" s="7">
        <f t="shared" ref="BE38" si="230">SUM(BE39:BE49)</f>
        <v>0</v>
      </c>
      <c r="BF38" s="7">
        <f t="shared" ref="BF38" si="231">SUM(BF39:BF49)</f>
        <v>0</v>
      </c>
      <c r="BG38" s="7">
        <f t="shared" ref="BG38" si="232">SUM(BG39:BG49)</f>
        <v>0</v>
      </c>
      <c r="BH38" s="7">
        <f t="shared" ref="BH38" si="233">SUM(BH39:BH49)</f>
        <v>0</v>
      </c>
      <c r="BI38" s="614">
        <f t="shared" ref="BI38" si="234">SUM(BI39:BI49)</f>
        <v>0</v>
      </c>
      <c r="BJ38" s="7">
        <f t="shared" ref="BJ38" si="235">SUM(BJ39:BJ49)</f>
        <v>0.5</v>
      </c>
      <c r="BK38" s="7">
        <f t="shared" ref="BK38" si="236">SUM(BK39:BK49)</f>
        <v>0</v>
      </c>
      <c r="BL38" s="7">
        <f t="shared" ref="BL38" si="237">SUM(BL39:BL49)</f>
        <v>0</v>
      </c>
      <c r="BM38" s="7">
        <f t="shared" ref="BM38" si="238">SUM(BM39:BM49)</f>
        <v>2.5</v>
      </c>
      <c r="BN38" s="7">
        <f t="shared" ref="BN38" si="239">SUM(BN39:BN49)</f>
        <v>0</v>
      </c>
      <c r="BO38" s="633">
        <f t="shared" ref="BO38" si="240">SUM(BO39:BO49)</f>
        <v>0</v>
      </c>
      <c r="BP38" s="7">
        <f t="shared" ref="BP38" si="241">SUM(BP39:BP49)</f>
        <v>0</v>
      </c>
      <c r="BQ38" s="7">
        <f t="shared" ref="BQ38" si="242">SUM(BQ39:BQ49)</f>
        <v>14.325000000000001</v>
      </c>
      <c r="BR38" s="7">
        <f t="shared" ref="BR38" si="243">SUM(BR39:BR49)</f>
        <v>1.2</v>
      </c>
      <c r="BS38" s="7">
        <f t="shared" ref="BS38" si="244">SUM(BS39:BS49)</f>
        <v>0.72</v>
      </c>
      <c r="BT38" s="7">
        <f t="shared" ref="BT38" si="245">SUM(BT39:BT49)</f>
        <v>4.5</v>
      </c>
      <c r="BU38" s="7">
        <f t="shared" ref="BU38" si="246">SUM(BU39:BU49)</f>
        <v>2.96</v>
      </c>
      <c r="BV38" s="7">
        <f t="shared" ref="BV38" si="247">SUM(BV39:BV49)</f>
        <v>1</v>
      </c>
      <c r="BW38" s="372">
        <v>0</v>
      </c>
      <c r="BX38" s="20">
        <v>0</v>
      </c>
      <c r="BY38" s="20">
        <f>AO38</f>
        <v>14.825000000000001</v>
      </c>
      <c r="BZ38" s="120">
        <f>BY38/F38*100</f>
        <v>100</v>
      </c>
      <c r="CA38" s="120" t="s">
        <v>174</v>
      </c>
    </row>
    <row r="39" spans="1:101" s="452" customFormat="1" ht="60" customHeight="1">
      <c r="A39" s="453" t="s">
        <v>63</v>
      </c>
      <c r="B39" s="454" t="s">
        <v>64</v>
      </c>
      <c r="C39" s="447" t="s">
        <v>65</v>
      </c>
      <c r="D39" s="464">
        <v>0.5</v>
      </c>
      <c r="E39" s="468">
        <v>0</v>
      </c>
      <c r="F39" s="668">
        <f>D39</f>
        <v>0.5</v>
      </c>
      <c r="G39" s="468">
        <v>0</v>
      </c>
      <c r="H39" s="468">
        <v>0</v>
      </c>
      <c r="I39" s="468">
        <v>1.7</v>
      </c>
      <c r="J39" s="468">
        <v>0</v>
      </c>
      <c r="K39" s="468">
        <v>0</v>
      </c>
      <c r="L39" s="511">
        <v>0</v>
      </c>
      <c r="M39" s="468">
        <v>0</v>
      </c>
      <c r="N39" s="468">
        <v>0</v>
      </c>
      <c r="O39" s="468">
        <v>0</v>
      </c>
      <c r="P39" s="468">
        <v>0</v>
      </c>
      <c r="Q39" s="468">
        <v>0</v>
      </c>
      <c r="R39" s="512">
        <v>0</v>
      </c>
      <c r="S39" s="468">
        <v>0</v>
      </c>
      <c r="T39" s="468">
        <v>0</v>
      </c>
      <c r="U39" s="468">
        <v>0</v>
      </c>
      <c r="V39" s="468">
        <v>0</v>
      </c>
      <c r="W39" s="468">
        <v>0</v>
      </c>
      <c r="X39" s="468">
        <v>0</v>
      </c>
      <c r="Y39" s="468">
        <v>0</v>
      </c>
      <c r="Z39" s="511">
        <v>0</v>
      </c>
      <c r="AA39" s="468">
        <f>D39</f>
        <v>0.5</v>
      </c>
      <c r="AB39" s="468">
        <v>0</v>
      </c>
      <c r="AC39" s="468">
        <v>1.7</v>
      </c>
      <c r="AD39" s="468">
        <v>0</v>
      </c>
      <c r="AE39" s="468">
        <v>0</v>
      </c>
      <c r="AF39" s="512">
        <v>0</v>
      </c>
      <c r="AG39" s="468">
        <v>0</v>
      </c>
      <c r="AH39" s="668">
        <v>0</v>
      </c>
      <c r="AI39" s="468">
        <v>0</v>
      </c>
      <c r="AJ39" s="468">
        <v>0</v>
      </c>
      <c r="AK39" s="468">
        <v>0</v>
      </c>
      <c r="AL39" s="468">
        <v>0</v>
      </c>
      <c r="AM39" s="468">
        <v>0</v>
      </c>
      <c r="AN39" s="668">
        <v>0</v>
      </c>
      <c r="AO39" s="668">
        <f>D39</f>
        <v>0.5</v>
      </c>
      <c r="AP39" s="468">
        <v>0</v>
      </c>
      <c r="AQ39" s="468">
        <v>0</v>
      </c>
      <c r="AR39" s="468">
        <v>1.7</v>
      </c>
      <c r="AS39" s="468">
        <v>0</v>
      </c>
      <c r="AT39" s="468">
        <v>0</v>
      </c>
      <c r="AU39" s="511">
        <v>0</v>
      </c>
      <c r="AV39" s="468">
        <v>0</v>
      </c>
      <c r="AW39" s="468">
        <v>0</v>
      </c>
      <c r="AX39" s="468">
        <v>0</v>
      </c>
      <c r="AY39" s="468">
        <v>0</v>
      </c>
      <c r="AZ39" s="468">
        <v>0</v>
      </c>
      <c r="BA39" s="512">
        <v>0</v>
      </c>
      <c r="BB39" s="468">
        <v>0</v>
      </c>
      <c r="BC39" s="468">
        <v>0</v>
      </c>
      <c r="BD39" s="468">
        <v>0</v>
      </c>
      <c r="BE39" s="468">
        <v>0</v>
      </c>
      <c r="BF39" s="468">
        <v>0</v>
      </c>
      <c r="BG39" s="468">
        <v>0</v>
      </c>
      <c r="BH39" s="468">
        <v>0</v>
      </c>
      <c r="BI39" s="511">
        <v>0</v>
      </c>
      <c r="BJ39" s="448">
        <f>AO39</f>
        <v>0.5</v>
      </c>
      <c r="BK39" s="468">
        <v>0</v>
      </c>
      <c r="BL39" s="468">
        <v>0</v>
      </c>
      <c r="BM39" s="468">
        <v>1.7</v>
      </c>
      <c r="BN39" s="468">
        <v>0</v>
      </c>
      <c r="BO39" s="512">
        <v>0</v>
      </c>
      <c r="BP39" s="468">
        <v>0</v>
      </c>
      <c r="BQ39" s="468">
        <v>0</v>
      </c>
      <c r="BR39" s="468">
        <v>0</v>
      </c>
      <c r="BS39" s="468">
        <v>0</v>
      </c>
      <c r="BT39" s="468">
        <v>0</v>
      </c>
      <c r="BU39" s="468">
        <v>0</v>
      </c>
      <c r="BV39" s="468">
        <v>0</v>
      </c>
      <c r="BW39" s="511">
        <v>0</v>
      </c>
      <c r="BX39" s="468">
        <v>0</v>
      </c>
      <c r="BY39" s="468">
        <f t="shared" si="23"/>
        <v>0.5</v>
      </c>
      <c r="BZ39" s="469">
        <f t="shared" ref="BZ39" si="248">BY39/F39*100</f>
        <v>100</v>
      </c>
      <c r="CA39" s="469" t="s">
        <v>174</v>
      </c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452" customFormat="1" ht="52.5" customHeight="1">
      <c r="A40" s="453" t="s">
        <v>66</v>
      </c>
      <c r="B40" s="454" t="s">
        <v>67</v>
      </c>
      <c r="C40" s="447" t="s">
        <v>68</v>
      </c>
      <c r="D40" s="464">
        <v>0</v>
      </c>
      <c r="E40" s="468">
        <v>0</v>
      </c>
      <c r="F40" s="668">
        <v>0</v>
      </c>
      <c r="G40" s="468">
        <v>0</v>
      </c>
      <c r="H40" s="468">
        <v>0</v>
      </c>
      <c r="I40" s="468">
        <v>0</v>
      </c>
      <c r="J40" s="468">
        <v>0</v>
      </c>
      <c r="K40" s="468">
        <v>0</v>
      </c>
      <c r="L40" s="511">
        <v>0</v>
      </c>
      <c r="M40" s="468">
        <v>0</v>
      </c>
      <c r="N40" s="468">
        <v>0</v>
      </c>
      <c r="O40" s="468">
        <v>0</v>
      </c>
      <c r="P40" s="468">
        <v>0</v>
      </c>
      <c r="Q40" s="468">
        <v>0</v>
      </c>
      <c r="R40" s="512">
        <v>0</v>
      </c>
      <c r="S40" s="468">
        <v>0</v>
      </c>
      <c r="T40" s="468">
        <v>0</v>
      </c>
      <c r="U40" s="468">
        <v>0</v>
      </c>
      <c r="V40" s="468">
        <v>0</v>
      </c>
      <c r="W40" s="468">
        <v>0</v>
      </c>
      <c r="X40" s="468">
        <v>0</v>
      </c>
      <c r="Y40" s="468">
        <v>0</v>
      </c>
      <c r="Z40" s="511">
        <v>0</v>
      </c>
      <c r="AA40" s="468">
        <v>0</v>
      </c>
      <c r="AB40" s="468">
        <v>0</v>
      </c>
      <c r="AC40" s="468">
        <v>0</v>
      </c>
      <c r="AD40" s="468">
        <v>0</v>
      </c>
      <c r="AE40" s="468">
        <v>0</v>
      </c>
      <c r="AF40" s="512">
        <v>0</v>
      </c>
      <c r="AG40" s="468">
        <v>0</v>
      </c>
      <c r="AH40" s="668">
        <v>9.3330000000000002</v>
      </c>
      <c r="AI40" s="468">
        <v>0.25</v>
      </c>
      <c r="AJ40" s="468">
        <v>0.15</v>
      </c>
      <c r="AK40" s="468">
        <v>1.2</v>
      </c>
      <c r="AL40" s="468">
        <v>0.2</v>
      </c>
      <c r="AM40" s="468">
        <v>0</v>
      </c>
      <c r="AN40" s="668">
        <v>0</v>
      </c>
      <c r="AO40" s="668">
        <v>0</v>
      </c>
      <c r="AP40" s="468">
        <v>0</v>
      </c>
      <c r="AQ40" s="468">
        <v>0</v>
      </c>
      <c r="AR40" s="468">
        <v>0</v>
      </c>
      <c r="AS40" s="468">
        <v>0</v>
      </c>
      <c r="AT40" s="468">
        <v>0</v>
      </c>
      <c r="AU40" s="511">
        <v>0</v>
      </c>
      <c r="AV40" s="468">
        <v>0</v>
      </c>
      <c r="AW40" s="468">
        <v>0</v>
      </c>
      <c r="AX40" s="468">
        <v>0</v>
      </c>
      <c r="AY40" s="468">
        <v>0</v>
      </c>
      <c r="AZ40" s="468">
        <v>0</v>
      </c>
      <c r="BA40" s="512">
        <v>0</v>
      </c>
      <c r="BB40" s="468">
        <v>0</v>
      </c>
      <c r="BC40" s="468">
        <v>0</v>
      </c>
      <c r="BD40" s="468">
        <v>0</v>
      </c>
      <c r="BE40" s="468">
        <v>0</v>
      </c>
      <c r="BF40" s="468">
        <v>0</v>
      </c>
      <c r="BG40" s="468">
        <v>0</v>
      </c>
      <c r="BH40" s="468">
        <v>0</v>
      </c>
      <c r="BI40" s="511">
        <v>0</v>
      </c>
      <c r="BJ40" s="448">
        <v>0</v>
      </c>
      <c r="BK40" s="468">
        <v>0</v>
      </c>
      <c r="BL40" s="468">
        <v>0</v>
      </c>
      <c r="BM40" s="468">
        <v>0</v>
      </c>
      <c r="BN40" s="468">
        <v>0</v>
      </c>
      <c r="BO40" s="512">
        <v>0</v>
      </c>
      <c r="BP40" s="468">
        <v>0</v>
      </c>
      <c r="BQ40" s="468">
        <v>0</v>
      </c>
      <c r="BR40" s="468">
        <v>0</v>
      </c>
      <c r="BS40" s="468">
        <v>0</v>
      </c>
      <c r="BT40" s="468">
        <v>0</v>
      </c>
      <c r="BU40" s="468">
        <v>0</v>
      </c>
      <c r="BV40" s="468">
        <v>0</v>
      </c>
      <c r="BW40" s="511">
        <v>0</v>
      </c>
      <c r="BX40" s="468">
        <v>0</v>
      </c>
      <c r="BY40" s="468">
        <f t="shared" si="23"/>
        <v>0</v>
      </c>
      <c r="BZ40" s="469" t="s">
        <v>174</v>
      </c>
      <c r="CA40" s="469" t="s">
        <v>174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452" customFormat="1" ht="60" customHeight="1">
      <c r="A41" s="453" t="s">
        <v>69</v>
      </c>
      <c r="B41" s="454" t="s">
        <v>70</v>
      </c>
      <c r="C41" s="447" t="s">
        <v>71</v>
      </c>
      <c r="D41" s="472">
        <v>0</v>
      </c>
      <c r="E41" s="468">
        <v>0</v>
      </c>
      <c r="F41" s="504">
        <v>0</v>
      </c>
      <c r="G41" s="469">
        <v>0</v>
      </c>
      <c r="H41" s="469">
        <v>0</v>
      </c>
      <c r="I41" s="469">
        <v>0</v>
      </c>
      <c r="J41" s="469">
        <v>0</v>
      </c>
      <c r="K41" s="469">
        <v>0</v>
      </c>
      <c r="L41" s="511">
        <v>0</v>
      </c>
      <c r="M41" s="468">
        <v>0</v>
      </c>
      <c r="N41" s="468">
        <v>0</v>
      </c>
      <c r="O41" s="468">
        <v>0</v>
      </c>
      <c r="P41" s="468">
        <v>0</v>
      </c>
      <c r="Q41" s="468">
        <v>0</v>
      </c>
      <c r="R41" s="512">
        <v>0</v>
      </c>
      <c r="S41" s="468">
        <v>0</v>
      </c>
      <c r="T41" s="468">
        <v>0</v>
      </c>
      <c r="U41" s="468">
        <v>0</v>
      </c>
      <c r="V41" s="468">
        <v>0</v>
      </c>
      <c r="W41" s="468">
        <v>0</v>
      </c>
      <c r="X41" s="468">
        <v>0</v>
      </c>
      <c r="Y41" s="468">
        <v>0</v>
      </c>
      <c r="Z41" s="511">
        <v>0</v>
      </c>
      <c r="AA41" s="468">
        <v>0</v>
      </c>
      <c r="AB41" s="468">
        <v>0</v>
      </c>
      <c r="AC41" s="468">
        <v>0</v>
      </c>
      <c r="AD41" s="468">
        <v>0</v>
      </c>
      <c r="AE41" s="468">
        <v>0</v>
      </c>
      <c r="AF41" s="512">
        <v>0</v>
      </c>
      <c r="AG41" s="468">
        <v>0</v>
      </c>
      <c r="AH41" s="668">
        <v>0</v>
      </c>
      <c r="AI41" s="469">
        <v>0</v>
      </c>
      <c r="AJ41" s="469">
        <v>0</v>
      </c>
      <c r="AK41" s="469">
        <v>0</v>
      </c>
      <c r="AL41" s="469">
        <v>0</v>
      </c>
      <c r="AM41" s="469">
        <v>0</v>
      </c>
      <c r="AN41" s="504">
        <v>0</v>
      </c>
      <c r="AO41" s="504">
        <v>0</v>
      </c>
      <c r="AP41" s="469">
        <v>0</v>
      </c>
      <c r="AQ41" s="469">
        <v>0</v>
      </c>
      <c r="AR41" s="469">
        <v>0</v>
      </c>
      <c r="AS41" s="469">
        <v>0</v>
      </c>
      <c r="AT41" s="468">
        <v>0</v>
      </c>
      <c r="AU41" s="511">
        <v>0</v>
      </c>
      <c r="AV41" s="468">
        <v>0</v>
      </c>
      <c r="AW41" s="468">
        <v>0</v>
      </c>
      <c r="AX41" s="468">
        <v>0</v>
      </c>
      <c r="AY41" s="468">
        <v>0</v>
      </c>
      <c r="AZ41" s="468">
        <v>0</v>
      </c>
      <c r="BA41" s="512">
        <v>0</v>
      </c>
      <c r="BB41" s="468">
        <v>0</v>
      </c>
      <c r="BC41" s="468">
        <v>0</v>
      </c>
      <c r="BD41" s="468">
        <v>0</v>
      </c>
      <c r="BE41" s="468">
        <v>0</v>
      </c>
      <c r="BF41" s="468">
        <v>0</v>
      </c>
      <c r="BG41" s="468">
        <v>0</v>
      </c>
      <c r="BH41" s="468">
        <v>0</v>
      </c>
      <c r="BI41" s="511">
        <v>0</v>
      </c>
      <c r="BJ41" s="448">
        <v>0</v>
      </c>
      <c r="BK41" s="469">
        <v>0</v>
      </c>
      <c r="BL41" s="469">
        <v>0</v>
      </c>
      <c r="BM41" s="469">
        <v>0</v>
      </c>
      <c r="BN41" s="469">
        <v>0</v>
      </c>
      <c r="BO41" s="516">
        <v>0</v>
      </c>
      <c r="BP41" s="468">
        <v>0</v>
      </c>
      <c r="BQ41" s="468">
        <f>'3 ОС'!M41-'13квОС'!AV41-'13квОС'!BC41-'13квОС'!BJ41</f>
        <v>0</v>
      </c>
      <c r="BR41" s="469">
        <v>0</v>
      </c>
      <c r="BS41" s="469">
        <v>0</v>
      </c>
      <c r="BT41" s="469">
        <v>0</v>
      </c>
      <c r="BU41" s="469">
        <v>0</v>
      </c>
      <c r="BV41" s="469">
        <v>0</v>
      </c>
      <c r="BW41" s="511">
        <v>0</v>
      </c>
      <c r="BX41" s="468">
        <v>0</v>
      </c>
      <c r="BY41" s="468">
        <f t="shared" si="23"/>
        <v>0</v>
      </c>
      <c r="BZ41" s="469" t="s">
        <v>174</v>
      </c>
      <c r="CA41" s="469" t="s">
        <v>174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452" customFormat="1" ht="57.75" customHeight="1">
      <c r="A42" s="453" t="s">
        <v>72</v>
      </c>
      <c r="B42" s="454" t="s">
        <v>73</v>
      </c>
      <c r="C42" s="447" t="s">
        <v>74</v>
      </c>
      <c r="D42" s="464">
        <v>0</v>
      </c>
      <c r="E42" s="468">
        <v>0</v>
      </c>
      <c r="F42" s="668">
        <v>0</v>
      </c>
      <c r="G42" s="468">
        <v>0</v>
      </c>
      <c r="H42" s="468">
        <v>0</v>
      </c>
      <c r="I42" s="468">
        <v>0</v>
      </c>
      <c r="J42" s="468">
        <v>0</v>
      </c>
      <c r="K42" s="468">
        <v>0</v>
      </c>
      <c r="L42" s="511">
        <v>0</v>
      </c>
      <c r="M42" s="468">
        <v>0</v>
      </c>
      <c r="N42" s="468">
        <v>0</v>
      </c>
      <c r="O42" s="468">
        <v>0</v>
      </c>
      <c r="P42" s="468">
        <v>0</v>
      </c>
      <c r="Q42" s="468">
        <v>0</v>
      </c>
      <c r="R42" s="512">
        <v>0</v>
      </c>
      <c r="S42" s="468">
        <v>0</v>
      </c>
      <c r="T42" s="468">
        <v>0</v>
      </c>
      <c r="U42" s="468">
        <v>0</v>
      </c>
      <c r="V42" s="468">
        <v>0</v>
      </c>
      <c r="W42" s="468">
        <v>0</v>
      </c>
      <c r="X42" s="468">
        <v>0</v>
      </c>
      <c r="Y42" s="468">
        <v>0</v>
      </c>
      <c r="Z42" s="511">
        <v>0</v>
      </c>
      <c r="AA42" s="468">
        <v>0</v>
      </c>
      <c r="AB42" s="468">
        <v>0</v>
      </c>
      <c r="AC42" s="468">
        <v>0</v>
      </c>
      <c r="AD42" s="468">
        <v>0</v>
      </c>
      <c r="AE42" s="468">
        <v>0</v>
      </c>
      <c r="AF42" s="512">
        <v>0</v>
      </c>
      <c r="AG42" s="468">
        <v>0</v>
      </c>
      <c r="AH42" s="668">
        <v>0</v>
      </c>
      <c r="AI42" s="468">
        <v>0</v>
      </c>
      <c r="AJ42" s="468">
        <v>0</v>
      </c>
      <c r="AK42" s="468">
        <v>0</v>
      </c>
      <c r="AL42" s="468">
        <v>0</v>
      </c>
      <c r="AM42" s="468">
        <v>0</v>
      </c>
      <c r="AN42" s="668">
        <v>0</v>
      </c>
      <c r="AO42" s="668">
        <v>0</v>
      </c>
      <c r="AP42" s="468">
        <v>0</v>
      </c>
      <c r="AQ42" s="468">
        <v>0</v>
      </c>
      <c r="AR42" s="468">
        <v>0</v>
      </c>
      <c r="AS42" s="468">
        <v>0</v>
      </c>
      <c r="AT42" s="468">
        <v>0</v>
      </c>
      <c r="AU42" s="511">
        <v>0</v>
      </c>
      <c r="AV42" s="468">
        <v>0</v>
      </c>
      <c r="AW42" s="468">
        <v>0</v>
      </c>
      <c r="AX42" s="468">
        <v>0</v>
      </c>
      <c r="AY42" s="468">
        <v>0</v>
      </c>
      <c r="AZ42" s="468">
        <v>0</v>
      </c>
      <c r="BA42" s="512">
        <v>0</v>
      </c>
      <c r="BB42" s="468">
        <v>0</v>
      </c>
      <c r="BC42" s="468">
        <v>0</v>
      </c>
      <c r="BD42" s="468">
        <v>0</v>
      </c>
      <c r="BE42" s="468">
        <v>0</v>
      </c>
      <c r="BF42" s="468">
        <v>0</v>
      </c>
      <c r="BG42" s="468">
        <v>0</v>
      </c>
      <c r="BH42" s="468">
        <v>0</v>
      </c>
      <c r="BI42" s="511">
        <v>0</v>
      </c>
      <c r="BJ42" s="448">
        <v>0</v>
      </c>
      <c r="BK42" s="468">
        <v>0</v>
      </c>
      <c r="BL42" s="468">
        <v>0</v>
      </c>
      <c r="BM42" s="468">
        <v>0</v>
      </c>
      <c r="BN42" s="468">
        <v>0</v>
      </c>
      <c r="BO42" s="512">
        <v>0</v>
      </c>
      <c r="BP42" s="468">
        <v>0</v>
      </c>
      <c r="BQ42" s="468">
        <v>0</v>
      </c>
      <c r="BR42" s="468">
        <v>0</v>
      </c>
      <c r="BS42" s="468">
        <v>0</v>
      </c>
      <c r="BT42" s="468">
        <v>0</v>
      </c>
      <c r="BU42" s="468">
        <v>0</v>
      </c>
      <c r="BV42" s="468">
        <v>0</v>
      </c>
      <c r="BW42" s="511">
        <v>0</v>
      </c>
      <c r="BX42" s="468">
        <v>0</v>
      </c>
      <c r="BY42" s="468">
        <f t="shared" si="23"/>
        <v>0</v>
      </c>
      <c r="BZ42" s="469" t="s">
        <v>174</v>
      </c>
      <c r="CA42" s="469" t="s">
        <v>174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452" customFormat="1" ht="57.75" customHeight="1">
      <c r="A43" s="453" t="s">
        <v>75</v>
      </c>
      <c r="B43" s="454" t="s">
        <v>76</v>
      </c>
      <c r="C43" s="447" t="s">
        <v>77</v>
      </c>
      <c r="D43" s="472">
        <v>0</v>
      </c>
      <c r="E43" s="468">
        <v>0</v>
      </c>
      <c r="F43" s="504">
        <v>0</v>
      </c>
      <c r="G43" s="469">
        <v>0</v>
      </c>
      <c r="H43" s="469">
        <v>0</v>
      </c>
      <c r="I43" s="469">
        <v>0</v>
      </c>
      <c r="J43" s="469">
        <v>0</v>
      </c>
      <c r="K43" s="469">
        <v>0</v>
      </c>
      <c r="L43" s="511">
        <v>0</v>
      </c>
      <c r="M43" s="468">
        <v>0</v>
      </c>
      <c r="N43" s="468">
        <v>0</v>
      </c>
      <c r="O43" s="468">
        <v>0</v>
      </c>
      <c r="P43" s="468">
        <v>0</v>
      </c>
      <c r="Q43" s="468">
        <v>0</v>
      </c>
      <c r="R43" s="512">
        <v>0</v>
      </c>
      <c r="S43" s="468">
        <v>0</v>
      </c>
      <c r="T43" s="468">
        <v>0</v>
      </c>
      <c r="U43" s="468">
        <v>0</v>
      </c>
      <c r="V43" s="468">
        <v>0</v>
      </c>
      <c r="W43" s="468">
        <v>0</v>
      </c>
      <c r="X43" s="468">
        <v>0</v>
      </c>
      <c r="Y43" s="468">
        <v>0</v>
      </c>
      <c r="Z43" s="511">
        <v>0</v>
      </c>
      <c r="AA43" s="468">
        <v>0</v>
      </c>
      <c r="AB43" s="468">
        <v>0</v>
      </c>
      <c r="AC43" s="468">
        <v>0</v>
      </c>
      <c r="AD43" s="468">
        <v>0</v>
      </c>
      <c r="AE43" s="468">
        <v>0</v>
      </c>
      <c r="AF43" s="512">
        <v>0</v>
      </c>
      <c r="AG43" s="468">
        <v>0</v>
      </c>
      <c r="AH43" s="668">
        <v>0</v>
      </c>
      <c r="AI43" s="469">
        <v>0</v>
      </c>
      <c r="AJ43" s="469">
        <v>0</v>
      </c>
      <c r="AK43" s="469">
        <v>0</v>
      </c>
      <c r="AL43" s="469">
        <v>0</v>
      </c>
      <c r="AM43" s="469">
        <v>0</v>
      </c>
      <c r="AN43" s="504">
        <v>0</v>
      </c>
      <c r="AO43" s="504">
        <v>0</v>
      </c>
      <c r="AP43" s="469">
        <v>0</v>
      </c>
      <c r="AQ43" s="469">
        <v>0</v>
      </c>
      <c r="AR43" s="469">
        <v>0</v>
      </c>
      <c r="AS43" s="469">
        <v>0</v>
      </c>
      <c r="AT43" s="469">
        <v>0</v>
      </c>
      <c r="AU43" s="511">
        <v>0</v>
      </c>
      <c r="AV43" s="468">
        <v>0</v>
      </c>
      <c r="AW43" s="468">
        <v>0</v>
      </c>
      <c r="AX43" s="468">
        <v>0</v>
      </c>
      <c r="AY43" s="468">
        <v>0</v>
      </c>
      <c r="AZ43" s="468">
        <v>0</v>
      </c>
      <c r="BA43" s="512">
        <v>0</v>
      </c>
      <c r="BB43" s="468">
        <v>0</v>
      </c>
      <c r="BC43" s="468">
        <v>0</v>
      </c>
      <c r="BD43" s="468">
        <v>0</v>
      </c>
      <c r="BE43" s="468">
        <v>0</v>
      </c>
      <c r="BF43" s="468">
        <v>0</v>
      </c>
      <c r="BG43" s="468">
        <v>0</v>
      </c>
      <c r="BH43" s="468">
        <v>0</v>
      </c>
      <c r="BI43" s="511">
        <v>0</v>
      </c>
      <c r="BJ43" s="448">
        <v>0</v>
      </c>
      <c r="BK43" s="469">
        <v>0</v>
      </c>
      <c r="BL43" s="469">
        <v>0</v>
      </c>
      <c r="BM43" s="469">
        <v>0</v>
      </c>
      <c r="BN43" s="469">
        <v>0</v>
      </c>
      <c r="BO43" s="516">
        <v>0</v>
      </c>
      <c r="BP43" s="468">
        <v>0</v>
      </c>
      <c r="BQ43" s="468">
        <f>'3 ОС'!M43-'13квОС'!AV43-'13квОС'!BC43-'13квОС'!BJ43</f>
        <v>0</v>
      </c>
      <c r="BR43" s="469">
        <v>0</v>
      </c>
      <c r="BS43" s="469">
        <v>0</v>
      </c>
      <c r="BT43" s="469">
        <v>0</v>
      </c>
      <c r="BU43" s="469">
        <v>0</v>
      </c>
      <c r="BV43" s="469">
        <v>0</v>
      </c>
      <c r="BW43" s="511">
        <v>0</v>
      </c>
      <c r="BX43" s="468">
        <v>0</v>
      </c>
      <c r="BY43" s="468">
        <f t="shared" si="23"/>
        <v>0</v>
      </c>
      <c r="BZ43" s="469" t="s">
        <v>174</v>
      </c>
      <c r="CA43" s="469" t="s">
        <v>174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452" customFormat="1" ht="43.5" customHeight="1">
      <c r="A44" s="453" t="s">
        <v>78</v>
      </c>
      <c r="B44" s="454" t="s">
        <v>79</v>
      </c>
      <c r="C44" s="447" t="s">
        <v>80</v>
      </c>
      <c r="D44" s="464">
        <v>0</v>
      </c>
      <c r="E44" s="468">
        <v>0</v>
      </c>
      <c r="F44" s="668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0</v>
      </c>
      <c r="L44" s="511">
        <v>0</v>
      </c>
      <c r="M44" s="468">
        <v>0</v>
      </c>
      <c r="N44" s="468">
        <v>0</v>
      </c>
      <c r="O44" s="468">
        <v>0</v>
      </c>
      <c r="P44" s="468">
        <v>0</v>
      </c>
      <c r="Q44" s="468">
        <v>0</v>
      </c>
      <c r="R44" s="512">
        <v>0</v>
      </c>
      <c r="S44" s="468">
        <v>0</v>
      </c>
      <c r="T44" s="468">
        <v>0</v>
      </c>
      <c r="U44" s="468">
        <v>0</v>
      </c>
      <c r="V44" s="468">
        <v>0</v>
      </c>
      <c r="W44" s="468">
        <v>0</v>
      </c>
      <c r="X44" s="468">
        <v>0</v>
      </c>
      <c r="Y44" s="468">
        <v>0</v>
      </c>
      <c r="Z44" s="511">
        <v>0</v>
      </c>
      <c r="AA44" s="468">
        <v>0</v>
      </c>
      <c r="AB44" s="468">
        <v>0</v>
      </c>
      <c r="AC44" s="468">
        <v>0</v>
      </c>
      <c r="AD44" s="468">
        <v>0</v>
      </c>
      <c r="AE44" s="468">
        <v>0</v>
      </c>
      <c r="AF44" s="512">
        <v>0</v>
      </c>
      <c r="AG44" s="468">
        <v>0</v>
      </c>
      <c r="AH44" s="668">
        <v>0</v>
      </c>
      <c r="AI44" s="468">
        <v>0</v>
      </c>
      <c r="AJ44" s="468">
        <v>0</v>
      </c>
      <c r="AK44" s="468">
        <v>0</v>
      </c>
      <c r="AL44" s="468">
        <v>0</v>
      </c>
      <c r="AM44" s="468">
        <v>0</v>
      </c>
      <c r="AN44" s="668">
        <v>0</v>
      </c>
      <c r="AO44" s="668">
        <v>0</v>
      </c>
      <c r="AP44" s="468">
        <v>0</v>
      </c>
      <c r="AQ44" s="468">
        <v>0</v>
      </c>
      <c r="AR44" s="468">
        <v>0</v>
      </c>
      <c r="AS44" s="468">
        <v>0</v>
      </c>
      <c r="AT44" s="468">
        <v>0</v>
      </c>
      <c r="AU44" s="511">
        <v>0</v>
      </c>
      <c r="AV44" s="468">
        <v>0</v>
      </c>
      <c r="AW44" s="468">
        <v>0</v>
      </c>
      <c r="AX44" s="468">
        <v>0</v>
      </c>
      <c r="AY44" s="468">
        <v>0</v>
      </c>
      <c r="AZ44" s="468">
        <v>0</v>
      </c>
      <c r="BA44" s="512">
        <v>0</v>
      </c>
      <c r="BB44" s="468">
        <v>0</v>
      </c>
      <c r="BC44" s="468">
        <v>0</v>
      </c>
      <c r="BD44" s="468">
        <v>0</v>
      </c>
      <c r="BE44" s="468">
        <v>0</v>
      </c>
      <c r="BF44" s="468">
        <v>0</v>
      </c>
      <c r="BG44" s="468">
        <v>0</v>
      </c>
      <c r="BH44" s="468">
        <v>0</v>
      </c>
      <c r="BI44" s="511">
        <v>0</v>
      </c>
      <c r="BJ44" s="448">
        <v>0</v>
      </c>
      <c r="BK44" s="468">
        <v>0</v>
      </c>
      <c r="BL44" s="468">
        <v>0</v>
      </c>
      <c r="BM44" s="468">
        <v>0</v>
      </c>
      <c r="BN44" s="468">
        <v>0</v>
      </c>
      <c r="BO44" s="512">
        <v>0</v>
      </c>
      <c r="BP44" s="468">
        <v>0</v>
      </c>
      <c r="BQ44" s="468">
        <v>0</v>
      </c>
      <c r="BR44" s="468">
        <v>0</v>
      </c>
      <c r="BS44" s="468">
        <v>0</v>
      </c>
      <c r="BT44" s="468">
        <v>0</v>
      </c>
      <c r="BU44" s="468">
        <v>0</v>
      </c>
      <c r="BV44" s="468">
        <v>0</v>
      </c>
      <c r="BW44" s="511">
        <v>0</v>
      </c>
      <c r="BX44" s="468">
        <v>0</v>
      </c>
      <c r="BY44" s="468">
        <f>AO44</f>
        <v>0</v>
      </c>
      <c r="BZ44" s="469" t="s">
        <v>174</v>
      </c>
      <c r="CA44" s="469" t="s">
        <v>174</v>
      </c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452" customFormat="1" ht="57.75" customHeight="1">
      <c r="A45" s="453" t="s">
        <v>81</v>
      </c>
      <c r="B45" s="454" t="s">
        <v>82</v>
      </c>
      <c r="C45" s="447" t="s">
        <v>83</v>
      </c>
      <c r="D45" s="472">
        <v>14.092000000000001</v>
      </c>
      <c r="E45" s="468">
        <v>0</v>
      </c>
      <c r="F45" s="504">
        <v>14.092000000000001</v>
      </c>
      <c r="G45" s="468">
        <v>1.2</v>
      </c>
      <c r="H45" s="468">
        <f>G45*0.6</f>
        <v>0.72</v>
      </c>
      <c r="I45" s="468">
        <v>3.7</v>
      </c>
      <c r="J45" s="468">
        <f>I45*0.8</f>
        <v>2.9600000000000004</v>
      </c>
      <c r="K45" s="468">
        <v>0</v>
      </c>
      <c r="L45" s="511">
        <v>0</v>
      </c>
      <c r="M45" s="468">
        <v>0</v>
      </c>
      <c r="N45" s="468">
        <v>0</v>
      </c>
      <c r="O45" s="468">
        <v>0</v>
      </c>
      <c r="P45" s="468">
        <v>0</v>
      </c>
      <c r="Q45" s="468">
        <v>0</v>
      </c>
      <c r="R45" s="512">
        <v>0</v>
      </c>
      <c r="S45" s="468">
        <v>0</v>
      </c>
      <c r="T45" s="504">
        <v>0</v>
      </c>
      <c r="U45" s="468">
        <v>0</v>
      </c>
      <c r="V45" s="468">
        <v>0</v>
      </c>
      <c r="W45" s="468">
        <v>0</v>
      </c>
      <c r="X45" s="468">
        <v>0</v>
      </c>
      <c r="Y45" s="468">
        <v>0</v>
      </c>
      <c r="Z45" s="511">
        <v>0</v>
      </c>
      <c r="AA45" s="468">
        <f>D45</f>
        <v>14.092000000000001</v>
      </c>
      <c r="AB45" s="468">
        <v>1.2</v>
      </c>
      <c r="AC45" s="468">
        <v>0.72</v>
      </c>
      <c r="AD45" s="468">
        <v>3.7</v>
      </c>
      <c r="AE45" s="468">
        <v>2.96</v>
      </c>
      <c r="AF45" s="512">
        <v>0</v>
      </c>
      <c r="AG45" s="468">
        <v>0</v>
      </c>
      <c r="AH45" s="504">
        <v>0</v>
      </c>
      <c r="AI45" s="468">
        <v>0</v>
      </c>
      <c r="AJ45" s="468">
        <v>0</v>
      </c>
      <c r="AK45" s="468">
        <v>0</v>
      </c>
      <c r="AL45" s="468">
        <v>0</v>
      </c>
      <c r="AM45" s="468">
        <v>0</v>
      </c>
      <c r="AN45" s="668">
        <v>0</v>
      </c>
      <c r="AO45" s="668">
        <f>D45</f>
        <v>14.092000000000001</v>
      </c>
      <c r="AP45" s="468">
        <v>1.2</v>
      </c>
      <c r="AQ45" s="468">
        <f>AP45*0.6</f>
        <v>0.72</v>
      </c>
      <c r="AR45" s="468">
        <v>3.7</v>
      </c>
      <c r="AS45" s="468">
        <f>AR45*0.8</f>
        <v>2.9600000000000004</v>
      </c>
      <c r="AT45" s="468">
        <v>0</v>
      </c>
      <c r="AU45" s="511">
        <v>0</v>
      </c>
      <c r="AV45" s="468">
        <v>0</v>
      </c>
      <c r="AW45" s="468">
        <v>0</v>
      </c>
      <c r="AX45" s="468">
        <v>0</v>
      </c>
      <c r="AY45" s="468">
        <v>0</v>
      </c>
      <c r="AZ45" s="468">
        <v>0</v>
      </c>
      <c r="BA45" s="512">
        <v>0</v>
      </c>
      <c r="BB45" s="468">
        <v>0</v>
      </c>
      <c r="BC45" s="468">
        <v>0</v>
      </c>
      <c r="BD45" s="468">
        <v>0</v>
      </c>
      <c r="BE45" s="468">
        <v>0</v>
      </c>
      <c r="BF45" s="468">
        <v>0</v>
      </c>
      <c r="BG45" s="468">
        <v>0</v>
      </c>
      <c r="BH45" s="468">
        <v>0</v>
      </c>
      <c r="BI45" s="511">
        <v>0</v>
      </c>
      <c r="BJ45" s="668">
        <v>0</v>
      </c>
      <c r="BK45" s="468">
        <v>0</v>
      </c>
      <c r="BL45" s="468">
        <v>0</v>
      </c>
      <c r="BM45" s="468">
        <v>0</v>
      </c>
      <c r="BN45" s="468">
        <v>0</v>
      </c>
      <c r="BO45" s="512">
        <v>0</v>
      </c>
      <c r="BP45" s="468">
        <v>0</v>
      </c>
      <c r="BQ45" s="468">
        <f>AO45</f>
        <v>14.092000000000001</v>
      </c>
      <c r="BR45" s="468">
        <v>1.2</v>
      </c>
      <c r="BS45" s="468">
        <v>0.72</v>
      </c>
      <c r="BT45" s="468">
        <v>3.7</v>
      </c>
      <c r="BU45" s="468">
        <v>2.96</v>
      </c>
      <c r="BV45" s="468">
        <v>0</v>
      </c>
      <c r="BW45" s="511">
        <v>0</v>
      </c>
      <c r="BX45" s="468">
        <v>0</v>
      </c>
      <c r="BY45" s="468">
        <f t="shared" si="23"/>
        <v>14.092000000000001</v>
      </c>
      <c r="BZ45" s="468">
        <f t="shared" si="24"/>
        <v>100</v>
      </c>
      <c r="CA45" s="469" t="s">
        <v>174</v>
      </c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s="452" customFormat="1" ht="60" customHeight="1">
      <c r="A46" s="453" t="s">
        <v>84</v>
      </c>
      <c r="B46" s="455" t="s">
        <v>85</v>
      </c>
      <c r="C46" s="447" t="s">
        <v>86</v>
      </c>
      <c r="D46" s="472">
        <v>0.23300000000000001</v>
      </c>
      <c r="E46" s="468">
        <v>0</v>
      </c>
      <c r="F46" s="504">
        <f>D46</f>
        <v>0.23300000000000001</v>
      </c>
      <c r="G46" s="468">
        <v>0</v>
      </c>
      <c r="H46" s="468">
        <v>0</v>
      </c>
      <c r="I46" s="468">
        <v>0</v>
      </c>
      <c r="J46" s="468">
        <v>0</v>
      </c>
      <c r="K46" s="468">
        <v>1</v>
      </c>
      <c r="L46" s="511">
        <v>0</v>
      </c>
      <c r="M46" s="468">
        <v>0</v>
      </c>
      <c r="N46" s="468">
        <v>0</v>
      </c>
      <c r="O46" s="468">
        <v>0</v>
      </c>
      <c r="P46" s="468">
        <v>0</v>
      </c>
      <c r="Q46" s="468">
        <v>0</v>
      </c>
      <c r="R46" s="512">
        <v>0</v>
      </c>
      <c r="S46" s="468">
        <v>0</v>
      </c>
      <c r="T46" s="468">
        <v>0</v>
      </c>
      <c r="U46" s="468">
        <v>0</v>
      </c>
      <c r="V46" s="468">
        <v>0</v>
      </c>
      <c r="W46" s="468">
        <v>0</v>
      </c>
      <c r="X46" s="468">
        <v>0</v>
      </c>
      <c r="Y46" s="468">
        <v>0</v>
      </c>
      <c r="Z46" s="511">
        <v>0</v>
      </c>
      <c r="AA46" s="468">
        <f>D46</f>
        <v>0.23300000000000001</v>
      </c>
      <c r="AB46" s="468">
        <v>0</v>
      </c>
      <c r="AC46" s="468">
        <v>0</v>
      </c>
      <c r="AD46" s="468">
        <v>0</v>
      </c>
      <c r="AE46" s="468">
        <v>0</v>
      </c>
      <c r="AF46" s="512">
        <v>1</v>
      </c>
      <c r="AG46" s="468">
        <v>0</v>
      </c>
      <c r="AH46" s="668">
        <v>0</v>
      </c>
      <c r="AI46" s="468">
        <v>0</v>
      </c>
      <c r="AJ46" s="468">
        <v>0</v>
      </c>
      <c r="AK46" s="468">
        <v>0</v>
      </c>
      <c r="AL46" s="468">
        <v>0</v>
      </c>
      <c r="AM46" s="468">
        <v>0</v>
      </c>
      <c r="AN46" s="668">
        <v>0</v>
      </c>
      <c r="AO46" s="668">
        <f>D46</f>
        <v>0.23300000000000001</v>
      </c>
      <c r="AP46" s="468">
        <v>0</v>
      </c>
      <c r="AQ46" s="468">
        <v>0</v>
      </c>
      <c r="AR46" s="468">
        <v>0</v>
      </c>
      <c r="AS46" s="468">
        <v>0</v>
      </c>
      <c r="AT46" s="468">
        <v>1</v>
      </c>
      <c r="AU46" s="511">
        <v>0</v>
      </c>
      <c r="AV46" s="468">
        <v>0</v>
      </c>
      <c r="AW46" s="468">
        <v>0</v>
      </c>
      <c r="AX46" s="468">
        <v>0</v>
      </c>
      <c r="AY46" s="468">
        <v>0</v>
      </c>
      <c r="AZ46" s="468">
        <v>0</v>
      </c>
      <c r="BA46" s="512">
        <v>0</v>
      </c>
      <c r="BB46" s="468">
        <v>0</v>
      </c>
      <c r="BC46" s="468">
        <v>0</v>
      </c>
      <c r="BD46" s="468">
        <v>0</v>
      </c>
      <c r="BE46" s="468">
        <v>0</v>
      </c>
      <c r="BF46" s="468">
        <v>0</v>
      </c>
      <c r="BG46" s="468">
        <v>0</v>
      </c>
      <c r="BH46" s="468">
        <v>0</v>
      </c>
      <c r="BI46" s="511">
        <v>0</v>
      </c>
      <c r="BJ46" s="448">
        <v>0</v>
      </c>
      <c r="BK46" s="468">
        <v>0</v>
      </c>
      <c r="BL46" s="468">
        <v>0</v>
      </c>
      <c r="BM46" s="468">
        <v>0</v>
      </c>
      <c r="BN46" s="468">
        <v>0</v>
      </c>
      <c r="BO46" s="512">
        <v>0</v>
      </c>
      <c r="BP46" s="468">
        <v>0</v>
      </c>
      <c r="BQ46" s="468">
        <f>AO46</f>
        <v>0.23300000000000001</v>
      </c>
      <c r="BR46" s="468">
        <v>0</v>
      </c>
      <c r="BS46" s="468">
        <v>0</v>
      </c>
      <c r="BT46" s="468">
        <v>0</v>
      </c>
      <c r="BU46" s="468">
        <v>0</v>
      </c>
      <c r="BV46" s="468">
        <v>1</v>
      </c>
      <c r="BW46" s="511">
        <v>0</v>
      </c>
      <c r="BX46" s="468">
        <v>0</v>
      </c>
      <c r="BY46" s="468">
        <f t="shared" si="23"/>
        <v>0.23300000000000001</v>
      </c>
      <c r="BZ46" s="469" t="s">
        <v>174</v>
      </c>
      <c r="CA46" s="469" t="s">
        <v>174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s="452" customFormat="1" ht="57.75" customHeight="1">
      <c r="A47" s="453" t="s">
        <v>87</v>
      </c>
      <c r="B47" s="455" t="s">
        <v>88</v>
      </c>
      <c r="C47" s="447" t="s">
        <v>89</v>
      </c>
      <c r="D47" s="472">
        <v>0</v>
      </c>
      <c r="E47" s="468">
        <v>0</v>
      </c>
      <c r="F47" s="504">
        <v>0</v>
      </c>
      <c r="G47" s="468">
        <v>0</v>
      </c>
      <c r="H47" s="468">
        <v>0</v>
      </c>
      <c r="I47" s="469">
        <v>0</v>
      </c>
      <c r="J47" s="468">
        <v>0</v>
      </c>
      <c r="K47" s="468">
        <v>0</v>
      </c>
      <c r="L47" s="511">
        <v>0</v>
      </c>
      <c r="M47" s="468">
        <v>0</v>
      </c>
      <c r="N47" s="468">
        <v>0</v>
      </c>
      <c r="O47" s="468">
        <v>0</v>
      </c>
      <c r="P47" s="468">
        <v>0</v>
      </c>
      <c r="Q47" s="468">
        <v>0</v>
      </c>
      <c r="R47" s="512">
        <v>0</v>
      </c>
      <c r="S47" s="468">
        <v>0</v>
      </c>
      <c r="T47" s="468">
        <v>0</v>
      </c>
      <c r="U47" s="468">
        <v>0</v>
      </c>
      <c r="V47" s="468">
        <v>0</v>
      </c>
      <c r="W47" s="468">
        <v>0</v>
      </c>
      <c r="X47" s="468">
        <v>0</v>
      </c>
      <c r="Y47" s="468">
        <v>0</v>
      </c>
      <c r="Z47" s="511">
        <v>0</v>
      </c>
      <c r="AA47" s="468">
        <v>0</v>
      </c>
      <c r="AB47" s="468">
        <v>0</v>
      </c>
      <c r="AC47" s="468">
        <v>0</v>
      </c>
      <c r="AD47" s="468">
        <v>0</v>
      </c>
      <c r="AE47" s="468">
        <v>0</v>
      </c>
      <c r="AF47" s="512">
        <v>0</v>
      </c>
      <c r="AG47" s="468">
        <v>0</v>
      </c>
      <c r="AH47" s="668">
        <v>0</v>
      </c>
      <c r="AI47" s="468">
        <v>0</v>
      </c>
      <c r="AJ47" s="468">
        <v>0</v>
      </c>
      <c r="AK47" s="469">
        <v>0</v>
      </c>
      <c r="AL47" s="468">
        <v>0</v>
      </c>
      <c r="AM47" s="468">
        <v>0</v>
      </c>
      <c r="AN47" s="504">
        <v>0</v>
      </c>
      <c r="AO47" s="504">
        <v>0</v>
      </c>
      <c r="AP47" s="468">
        <v>0</v>
      </c>
      <c r="AQ47" s="468">
        <v>0</v>
      </c>
      <c r="AR47" s="469">
        <v>0</v>
      </c>
      <c r="AS47" s="468">
        <v>0</v>
      </c>
      <c r="AT47" s="468">
        <v>0</v>
      </c>
      <c r="AU47" s="511">
        <v>0</v>
      </c>
      <c r="AV47" s="468">
        <v>0</v>
      </c>
      <c r="AW47" s="468">
        <v>0</v>
      </c>
      <c r="AX47" s="468">
        <v>0</v>
      </c>
      <c r="AY47" s="468">
        <v>0</v>
      </c>
      <c r="AZ47" s="468">
        <v>0</v>
      </c>
      <c r="BA47" s="512">
        <v>0</v>
      </c>
      <c r="BB47" s="468">
        <v>0</v>
      </c>
      <c r="BC47" s="468">
        <v>0</v>
      </c>
      <c r="BD47" s="468">
        <v>0</v>
      </c>
      <c r="BE47" s="468">
        <v>0</v>
      </c>
      <c r="BF47" s="468">
        <v>0</v>
      </c>
      <c r="BG47" s="468">
        <v>0</v>
      </c>
      <c r="BH47" s="468">
        <v>0</v>
      </c>
      <c r="BI47" s="511">
        <v>0</v>
      </c>
      <c r="BJ47" s="448">
        <v>0</v>
      </c>
      <c r="BK47" s="468">
        <v>0</v>
      </c>
      <c r="BL47" s="468">
        <v>0</v>
      </c>
      <c r="BM47" s="469">
        <v>0.8</v>
      </c>
      <c r="BN47" s="468">
        <v>0</v>
      </c>
      <c r="BO47" s="512">
        <v>0</v>
      </c>
      <c r="BP47" s="468">
        <v>0</v>
      </c>
      <c r="BQ47" s="468">
        <f>'3 ОС'!M47-'13квОС'!AV47-'13квОС'!BC47-'13квОС'!BJ47</f>
        <v>0</v>
      </c>
      <c r="BR47" s="468">
        <v>0</v>
      </c>
      <c r="BS47" s="468">
        <v>0</v>
      </c>
      <c r="BT47" s="469">
        <v>0.8</v>
      </c>
      <c r="BU47" s="468">
        <v>0</v>
      </c>
      <c r="BV47" s="468">
        <v>0</v>
      </c>
      <c r="BW47" s="511">
        <v>0</v>
      </c>
      <c r="BX47" s="468">
        <v>0</v>
      </c>
      <c r="BY47" s="468">
        <f t="shared" si="23"/>
        <v>0</v>
      </c>
      <c r="BZ47" s="469" t="s">
        <v>174</v>
      </c>
      <c r="CA47" s="469" t="s">
        <v>174</v>
      </c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s="452" customFormat="1" ht="39.75" customHeight="1">
      <c r="A48" s="453" t="s">
        <v>90</v>
      </c>
      <c r="B48" s="454" t="s">
        <v>91</v>
      </c>
      <c r="C48" s="447" t="s">
        <v>92</v>
      </c>
      <c r="D48" s="464">
        <v>0</v>
      </c>
      <c r="E48" s="468">
        <v>0</v>
      </c>
      <c r="F48" s="668">
        <v>0</v>
      </c>
      <c r="G48" s="468">
        <v>0</v>
      </c>
      <c r="H48" s="468">
        <v>0</v>
      </c>
      <c r="I48" s="468">
        <v>0</v>
      </c>
      <c r="J48" s="468">
        <v>0</v>
      </c>
      <c r="K48" s="468">
        <v>0</v>
      </c>
      <c r="L48" s="511">
        <v>0</v>
      </c>
      <c r="M48" s="468">
        <v>0</v>
      </c>
      <c r="N48" s="468">
        <v>0</v>
      </c>
      <c r="O48" s="468">
        <v>0</v>
      </c>
      <c r="P48" s="468">
        <v>0</v>
      </c>
      <c r="Q48" s="468">
        <v>0</v>
      </c>
      <c r="R48" s="512">
        <v>0</v>
      </c>
      <c r="S48" s="468">
        <v>0</v>
      </c>
      <c r="T48" s="468">
        <v>0</v>
      </c>
      <c r="U48" s="468">
        <v>0</v>
      </c>
      <c r="V48" s="468">
        <v>0</v>
      </c>
      <c r="W48" s="468">
        <v>0</v>
      </c>
      <c r="X48" s="468">
        <v>0</v>
      </c>
      <c r="Y48" s="468">
        <v>0</v>
      </c>
      <c r="Z48" s="511">
        <v>0</v>
      </c>
      <c r="AA48" s="468">
        <v>0</v>
      </c>
      <c r="AB48" s="468">
        <v>0</v>
      </c>
      <c r="AC48" s="468">
        <v>0</v>
      </c>
      <c r="AD48" s="468">
        <v>0</v>
      </c>
      <c r="AE48" s="468">
        <v>0</v>
      </c>
      <c r="AF48" s="512">
        <v>0</v>
      </c>
      <c r="AG48" s="468">
        <v>0</v>
      </c>
      <c r="AH48" s="668">
        <v>0.59199999999999997</v>
      </c>
      <c r="AI48" s="468">
        <v>0.25</v>
      </c>
      <c r="AJ48" s="468">
        <f>AI48*0.6</f>
        <v>0.15</v>
      </c>
      <c r="AK48" s="468">
        <v>1.2</v>
      </c>
      <c r="AL48" s="468">
        <f>AK48*0.8</f>
        <v>0.96</v>
      </c>
      <c r="AM48" s="468">
        <v>0</v>
      </c>
      <c r="AN48" s="668">
        <v>0</v>
      </c>
      <c r="AO48" s="668">
        <v>0</v>
      </c>
      <c r="AP48" s="468">
        <v>0</v>
      </c>
      <c r="AQ48" s="468">
        <v>0</v>
      </c>
      <c r="AR48" s="468">
        <v>0</v>
      </c>
      <c r="AS48" s="468">
        <v>0</v>
      </c>
      <c r="AT48" s="468">
        <v>0</v>
      </c>
      <c r="AU48" s="511">
        <v>0</v>
      </c>
      <c r="AV48" s="468">
        <v>0</v>
      </c>
      <c r="AW48" s="468">
        <v>0</v>
      </c>
      <c r="AX48" s="468">
        <v>0</v>
      </c>
      <c r="AY48" s="468">
        <v>0</v>
      </c>
      <c r="AZ48" s="468">
        <v>0</v>
      </c>
      <c r="BA48" s="512">
        <v>0</v>
      </c>
      <c r="BB48" s="468">
        <v>0</v>
      </c>
      <c r="BC48" s="468">
        <v>0</v>
      </c>
      <c r="BD48" s="468">
        <v>0</v>
      </c>
      <c r="BE48" s="468">
        <v>0</v>
      </c>
      <c r="BF48" s="468">
        <v>0</v>
      </c>
      <c r="BG48" s="468">
        <v>0</v>
      </c>
      <c r="BH48" s="468">
        <v>0</v>
      </c>
      <c r="BI48" s="511">
        <v>0</v>
      </c>
      <c r="BJ48" s="448">
        <v>0</v>
      </c>
      <c r="BK48" s="468">
        <v>0</v>
      </c>
      <c r="BL48" s="468">
        <v>0</v>
      </c>
      <c r="BM48" s="468">
        <v>0</v>
      </c>
      <c r="BN48" s="468">
        <v>0</v>
      </c>
      <c r="BO48" s="512">
        <v>0</v>
      </c>
      <c r="BP48" s="468">
        <v>0</v>
      </c>
      <c r="BQ48" s="468">
        <v>0</v>
      </c>
      <c r="BR48" s="468">
        <v>0</v>
      </c>
      <c r="BS48" s="468">
        <v>0</v>
      </c>
      <c r="BT48" s="468">
        <v>0</v>
      </c>
      <c r="BU48" s="468">
        <v>0</v>
      </c>
      <c r="BV48" s="468">
        <v>0</v>
      </c>
      <c r="BW48" s="511">
        <v>0</v>
      </c>
      <c r="BX48" s="468">
        <v>0</v>
      </c>
      <c r="BY48" s="468">
        <f t="shared" si="23"/>
        <v>0</v>
      </c>
      <c r="BZ48" s="469" t="s">
        <v>174</v>
      </c>
      <c r="CA48" s="469" t="s">
        <v>174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s="452" customFormat="1" ht="30">
      <c r="A49" s="453" t="s">
        <v>93</v>
      </c>
      <c r="B49" s="454" t="s">
        <v>94</v>
      </c>
      <c r="C49" s="447" t="s">
        <v>95</v>
      </c>
      <c r="D49" s="464">
        <v>0</v>
      </c>
      <c r="E49" s="468">
        <v>0</v>
      </c>
      <c r="F49" s="668">
        <v>0</v>
      </c>
      <c r="G49" s="468">
        <v>0</v>
      </c>
      <c r="H49" s="468">
        <v>0</v>
      </c>
      <c r="I49" s="468">
        <v>0</v>
      </c>
      <c r="J49" s="468">
        <v>0</v>
      </c>
      <c r="K49" s="468">
        <v>0</v>
      </c>
      <c r="L49" s="511">
        <v>0</v>
      </c>
      <c r="M49" s="468">
        <v>0</v>
      </c>
      <c r="N49" s="468">
        <v>0</v>
      </c>
      <c r="O49" s="468">
        <v>0</v>
      </c>
      <c r="P49" s="468">
        <v>0</v>
      </c>
      <c r="Q49" s="468">
        <v>0</v>
      </c>
      <c r="R49" s="512">
        <v>0</v>
      </c>
      <c r="S49" s="468">
        <v>0</v>
      </c>
      <c r="T49" s="468">
        <v>0</v>
      </c>
      <c r="U49" s="468">
        <v>0</v>
      </c>
      <c r="V49" s="468">
        <v>0</v>
      </c>
      <c r="W49" s="468">
        <v>0</v>
      </c>
      <c r="X49" s="468">
        <v>0</v>
      </c>
      <c r="Y49" s="468">
        <v>0</v>
      </c>
      <c r="Z49" s="511">
        <v>0</v>
      </c>
      <c r="AA49" s="468">
        <v>0</v>
      </c>
      <c r="AB49" s="468">
        <v>0</v>
      </c>
      <c r="AC49" s="468">
        <v>0</v>
      </c>
      <c r="AD49" s="468">
        <v>0</v>
      </c>
      <c r="AE49" s="468">
        <v>0</v>
      </c>
      <c r="AF49" s="512">
        <v>0</v>
      </c>
      <c r="AG49" s="468">
        <v>0</v>
      </c>
      <c r="AH49" s="668">
        <v>0</v>
      </c>
      <c r="AI49" s="468">
        <v>0</v>
      </c>
      <c r="AJ49" s="468">
        <v>0</v>
      </c>
      <c r="AK49" s="468">
        <v>0</v>
      </c>
      <c r="AL49" s="468">
        <v>0</v>
      </c>
      <c r="AM49" s="468">
        <v>0</v>
      </c>
      <c r="AN49" s="668">
        <v>0</v>
      </c>
      <c r="AO49" s="668">
        <v>0</v>
      </c>
      <c r="AP49" s="468">
        <v>0</v>
      </c>
      <c r="AQ49" s="468">
        <v>0</v>
      </c>
      <c r="AR49" s="468">
        <v>0</v>
      </c>
      <c r="AS49" s="468">
        <v>0</v>
      </c>
      <c r="AT49" s="468">
        <v>0</v>
      </c>
      <c r="AU49" s="511">
        <v>0</v>
      </c>
      <c r="AV49" s="468">
        <v>0</v>
      </c>
      <c r="AW49" s="468">
        <v>0</v>
      </c>
      <c r="AX49" s="468">
        <v>0</v>
      </c>
      <c r="AY49" s="468">
        <v>0</v>
      </c>
      <c r="AZ49" s="468">
        <v>0</v>
      </c>
      <c r="BA49" s="512">
        <v>0</v>
      </c>
      <c r="BB49" s="468">
        <v>0</v>
      </c>
      <c r="BC49" s="468">
        <v>0</v>
      </c>
      <c r="BD49" s="468">
        <v>0</v>
      </c>
      <c r="BE49" s="468">
        <v>0</v>
      </c>
      <c r="BF49" s="468">
        <v>0</v>
      </c>
      <c r="BG49" s="468">
        <v>0</v>
      </c>
      <c r="BH49" s="468">
        <v>0</v>
      </c>
      <c r="BI49" s="511">
        <v>0</v>
      </c>
      <c r="BJ49" s="448">
        <v>0</v>
      </c>
      <c r="BK49" s="468">
        <v>0</v>
      </c>
      <c r="BL49" s="468">
        <v>0</v>
      </c>
      <c r="BM49" s="468">
        <v>0</v>
      </c>
      <c r="BN49" s="468">
        <v>0</v>
      </c>
      <c r="BO49" s="512">
        <v>0</v>
      </c>
      <c r="BP49" s="468">
        <v>0</v>
      </c>
      <c r="BQ49" s="468">
        <v>0</v>
      </c>
      <c r="BR49" s="468">
        <v>0</v>
      </c>
      <c r="BS49" s="468">
        <v>0</v>
      </c>
      <c r="BT49" s="468">
        <v>0</v>
      </c>
      <c r="BU49" s="468">
        <v>0</v>
      </c>
      <c r="BV49" s="468">
        <v>0</v>
      </c>
      <c r="BW49" s="511">
        <v>0</v>
      </c>
      <c r="BX49" s="468">
        <v>0</v>
      </c>
      <c r="BY49" s="468">
        <f t="shared" si="23"/>
        <v>0</v>
      </c>
      <c r="BZ49" s="469" t="s">
        <v>174</v>
      </c>
      <c r="CA49" s="469" t="s">
        <v>174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ht="29.25" customHeight="1">
      <c r="A50" s="260" t="s">
        <v>96</v>
      </c>
      <c r="B50" s="261" t="s">
        <v>97</v>
      </c>
      <c r="C50" s="259" t="s">
        <v>24</v>
      </c>
      <c r="D50" s="14">
        <f>SUM(D51:D60)</f>
        <v>3.55</v>
      </c>
      <c r="E50" s="20">
        <v>0</v>
      </c>
      <c r="F50" s="7">
        <f>SUM(F51:F60)</f>
        <v>3.55</v>
      </c>
      <c r="G50" s="7">
        <f t="shared" ref="G50:K50" si="249">SUM(G51:G60)</f>
        <v>0</v>
      </c>
      <c r="H50" s="7">
        <f t="shared" si="249"/>
        <v>0</v>
      </c>
      <c r="I50" s="7">
        <f t="shared" si="249"/>
        <v>0</v>
      </c>
      <c r="J50" s="7">
        <f t="shared" si="249"/>
        <v>0</v>
      </c>
      <c r="K50" s="7">
        <f t="shared" si="249"/>
        <v>7</v>
      </c>
      <c r="L50" s="665">
        <f t="shared" ref="L50" si="250">SUM(L51:L60)</f>
        <v>0</v>
      </c>
      <c r="M50" s="7">
        <f t="shared" ref="M50" si="251">SUM(M51:M60)</f>
        <v>0</v>
      </c>
      <c r="N50" s="7">
        <f t="shared" ref="N50" si="252">SUM(N51:N60)</f>
        <v>0</v>
      </c>
      <c r="O50" s="7">
        <f t="shared" ref="O50" si="253">SUM(O51:O60)</f>
        <v>0</v>
      </c>
      <c r="P50" s="7">
        <f t="shared" ref="P50" si="254">SUM(P51:P60)</f>
        <v>0</v>
      </c>
      <c r="Q50" s="7">
        <f t="shared" ref="Q50" si="255">SUM(Q51:Q60)</f>
        <v>0</v>
      </c>
      <c r="R50" s="613">
        <f t="shared" ref="R50" si="256">SUM(R51:R60)</f>
        <v>0</v>
      </c>
      <c r="S50" s="7">
        <f t="shared" ref="S50" si="257">SUM(S51:S60)</f>
        <v>0</v>
      </c>
      <c r="T50" s="7">
        <f t="shared" ref="T50" si="258">SUM(T51:T60)</f>
        <v>0</v>
      </c>
      <c r="U50" s="7">
        <f t="shared" ref="U50" si="259">SUM(U51:U60)</f>
        <v>0</v>
      </c>
      <c r="V50" s="7">
        <f t="shared" ref="V50" si="260">SUM(V51:V60)</f>
        <v>0</v>
      </c>
      <c r="W50" s="7">
        <f t="shared" ref="W50" si="261">SUM(W51:W60)</f>
        <v>0</v>
      </c>
      <c r="X50" s="7">
        <f t="shared" ref="X50" si="262">SUM(X51:X60)</f>
        <v>0</v>
      </c>
      <c r="Y50" s="7">
        <f t="shared" ref="Y50" si="263">SUM(Y51:Y60)</f>
        <v>0</v>
      </c>
      <c r="Z50" s="614">
        <f t="shared" ref="Z50" si="264">SUM(Z51:Z60)</f>
        <v>0</v>
      </c>
      <c r="AA50" s="7">
        <f>SUM(AA51:AA60)</f>
        <v>2.7170000000000001</v>
      </c>
      <c r="AB50" s="7">
        <f t="shared" ref="AB50" si="265">SUM(AB51:AB60)</f>
        <v>0</v>
      </c>
      <c r="AC50" s="7">
        <f t="shared" ref="AC50" si="266">SUM(AC51:AC60)</f>
        <v>0</v>
      </c>
      <c r="AD50" s="7">
        <f t="shared" ref="AD50" si="267">SUM(AD51:AD60)</f>
        <v>0</v>
      </c>
      <c r="AE50" s="7">
        <f t="shared" ref="AE50" si="268">SUM(AE51:AE60)</f>
        <v>0</v>
      </c>
      <c r="AF50" s="664">
        <f t="shared" ref="AF50" si="269">SUM(AF51:AF60)</f>
        <v>5</v>
      </c>
      <c r="AG50" s="7">
        <f t="shared" ref="AG50" si="270">SUM(AG51:AG60)</f>
        <v>0</v>
      </c>
      <c r="AH50" s="7">
        <f t="shared" ref="AH50" si="271">SUM(AH51:AH60)</f>
        <v>1.496</v>
      </c>
      <c r="AI50" s="7">
        <f t="shared" ref="AI50" si="272">SUM(AI51:AI60)</f>
        <v>0.8</v>
      </c>
      <c r="AJ50" s="7">
        <f t="shared" ref="AJ50" si="273">SUM(AJ51:AJ60)</f>
        <v>0.48</v>
      </c>
      <c r="AK50" s="7">
        <f t="shared" ref="AK50" si="274">SUM(AK51:AK60)</f>
        <v>0.4</v>
      </c>
      <c r="AL50" s="7">
        <f t="shared" ref="AL50" si="275">SUM(AL51:AL60)</f>
        <v>0.32000000000000006</v>
      </c>
      <c r="AM50" s="7">
        <f t="shared" ref="AM50" si="276">SUM(AM51:AM60)</f>
        <v>2</v>
      </c>
      <c r="AN50" s="7">
        <v>0</v>
      </c>
      <c r="AO50" s="7">
        <f>SUM(AO51:AO60)</f>
        <v>3.55</v>
      </c>
      <c r="AP50" s="7">
        <f t="shared" ref="AP50" si="277">SUM(AP51:AP60)</f>
        <v>0</v>
      </c>
      <c r="AQ50" s="7">
        <f t="shared" ref="AQ50" si="278">SUM(AQ51:AQ60)</f>
        <v>0</v>
      </c>
      <c r="AR50" s="7">
        <f t="shared" ref="AR50" si="279">SUM(AR51:AR60)</f>
        <v>0</v>
      </c>
      <c r="AS50" s="7">
        <f t="shared" ref="AS50" si="280">SUM(AS51:AS60)</f>
        <v>0</v>
      </c>
      <c r="AT50" s="7">
        <f t="shared" ref="AT50" si="281">SUM(AT51:AT60)</f>
        <v>7</v>
      </c>
      <c r="AU50" s="614">
        <f t="shared" ref="AU50" si="282">SUM(AU51:AU60)</f>
        <v>0</v>
      </c>
      <c r="AV50" s="7">
        <f t="shared" ref="AV50" si="283">SUM(AV51:AV60)</f>
        <v>0</v>
      </c>
      <c r="AW50" s="7">
        <f t="shared" ref="AW50" si="284">SUM(AW51:AW60)</f>
        <v>0</v>
      </c>
      <c r="AX50" s="7">
        <f t="shared" ref="AX50" si="285">SUM(AX51:AX60)</f>
        <v>0</v>
      </c>
      <c r="AY50" s="7">
        <f t="shared" ref="AY50" si="286">SUM(AY51:AY60)</f>
        <v>0</v>
      </c>
      <c r="AZ50" s="7">
        <f t="shared" ref="AZ50" si="287">SUM(AZ51:AZ60)</f>
        <v>0</v>
      </c>
      <c r="BA50" s="613">
        <f t="shared" ref="BA50" si="288">SUM(BA51:BA60)</f>
        <v>0</v>
      </c>
      <c r="BB50" s="7">
        <f t="shared" ref="BB50" si="289">SUM(BB51:BB60)</f>
        <v>0</v>
      </c>
      <c r="BC50" s="7">
        <f t="shared" ref="BC50" si="290">SUM(BC51:BC60)</f>
        <v>0</v>
      </c>
      <c r="BD50" s="7">
        <f t="shared" ref="BD50" si="291">SUM(BD51:BD60)</f>
        <v>0</v>
      </c>
      <c r="BE50" s="7">
        <f t="shared" ref="BE50" si="292">SUM(BE51:BE60)</f>
        <v>0</v>
      </c>
      <c r="BF50" s="7">
        <f t="shared" ref="BF50" si="293">SUM(BF51:BF60)</f>
        <v>0</v>
      </c>
      <c r="BG50" s="7">
        <f t="shared" ref="BG50" si="294">SUM(BG51:BG60)</f>
        <v>0</v>
      </c>
      <c r="BH50" s="7">
        <f t="shared" ref="BH50" si="295">SUM(BH51:BH60)</f>
        <v>0</v>
      </c>
      <c r="BI50" s="614">
        <f t="shared" ref="BI50" si="296">SUM(BI51:BI60)</f>
        <v>0</v>
      </c>
      <c r="BJ50" s="7">
        <f t="shared" ref="BJ50" si="297">SUM(BJ51:BJ60)</f>
        <v>2.7170000000000001</v>
      </c>
      <c r="BK50" s="7">
        <f t="shared" ref="BK50" si="298">SUM(BK51:BK60)</f>
        <v>0</v>
      </c>
      <c r="BL50" s="7">
        <f t="shared" ref="BL50" si="299">SUM(BL51:BL60)</f>
        <v>0</v>
      </c>
      <c r="BM50" s="7">
        <f t="shared" ref="BM50" si="300">SUM(BM51:BM60)</f>
        <v>0</v>
      </c>
      <c r="BN50" s="7">
        <f t="shared" ref="BN50" si="301">SUM(BN51:BN60)</f>
        <v>0</v>
      </c>
      <c r="BO50" s="633">
        <f t="shared" ref="BO50" si="302">SUM(BO51:BO60)</f>
        <v>5</v>
      </c>
      <c r="BP50" s="7">
        <f t="shared" ref="BP50" si="303">SUM(BP51:BP60)</f>
        <v>0</v>
      </c>
      <c r="BQ50" s="7">
        <f>SUM(BQ51:BQ60)</f>
        <v>2.5329999999999999</v>
      </c>
      <c r="BR50" s="7">
        <f t="shared" ref="BR50" si="304">SUM(BR51:BR60)</f>
        <v>0.8</v>
      </c>
      <c r="BS50" s="7">
        <f t="shared" ref="BS50" si="305">SUM(BS51:BS60)</f>
        <v>0.48</v>
      </c>
      <c r="BT50" s="7">
        <f t="shared" ref="BT50" si="306">SUM(BT51:BT60)</f>
        <v>0.4</v>
      </c>
      <c r="BU50" s="7">
        <f>SUM(BU51:BU60)</f>
        <v>0.32000000000000006</v>
      </c>
      <c r="BV50" s="7">
        <f>SUM(BV51:BV60)</f>
        <v>2</v>
      </c>
      <c r="BW50" s="372">
        <v>0</v>
      </c>
      <c r="BX50" s="20">
        <v>0</v>
      </c>
      <c r="BY50" s="20">
        <f t="shared" si="23"/>
        <v>3.55</v>
      </c>
      <c r="BZ50" s="120">
        <f t="shared" si="24"/>
        <v>100</v>
      </c>
      <c r="CA50" s="120" t="s">
        <v>174</v>
      </c>
    </row>
    <row r="51" spans="1:101" s="452" customFormat="1" ht="30">
      <c r="A51" s="453" t="s">
        <v>98</v>
      </c>
      <c r="B51" s="454" t="s">
        <v>99</v>
      </c>
      <c r="C51" s="447" t="s">
        <v>100</v>
      </c>
      <c r="D51" s="464">
        <v>0</v>
      </c>
      <c r="E51" s="468">
        <v>0</v>
      </c>
      <c r="F51" s="668">
        <v>0</v>
      </c>
      <c r="G51" s="469">
        <v>0</v>
      </c>
      <c r="H51" s="469">
        <v>0</v>
      </c>
      <c r="I51" s="469">
        <v>0</v>
      </c>
      <c r="J51" s="469">
        <v>0</v>
      </c>
      <c r="K51" s="468">
        <v>0</v>
      </c>
      <c r="L51" s="511">
        <v>0</v>
      </c>
      <c r="M51" s="468">
        <v>0</v>
      </c>
      <c r="N51" s="468">
        <v>0</v>
      </c>
      <c r="O51" s="468">
        <v>0</v>
      </c>
      <c r="P51" s="468">
        <v>0</v>
      </c>
      <c r="Q51" s="468">
        <v>0</v>
      </c>
      <c r="R51" s="512">
        <v>0</v>
      </c>
      <c r="S51" s="468">
        <v>0</v>
      </c>
      <c r="T51" s="468">
        <v>0</v>
      </c>
      <c r="U51" s="468">
        <v>0</v>
      </c>
      <c r="V51" s="468">
        <v>0</v>
      </c>
      <c r="W51" s="468">
        <v>0</v>
      </c>
      <c r="X51" s="468">
        <v>0</v>
      </c>
      <c r="Y51" s="468">
        <v>0</v>
      </c>
      <c r="Z51" s="511">
        <v>0</v>
      </c>
      <c r="AA51" s="468">
        <v>0</v>
      </c>
      <c r="AB51" s="468">
        <v>0</v>
      </c>
      <c r="AC51" s="468">
        <v>0</v>
      </c>
      <c r="AD51" s="468">
        <v>0</v>
      </c>
      <c r="AE51" s="468">
        <v>0</v>
      </c>
      <c r="AF51" s="512">
        <v>0</v>
      </c>
      <c r="AG51" s="468">
        <v>0</v>
      </c>
      <c r="AH51" s="468">
        <v>0</v>
      </c>
      <c r="AI51" s="468">
        <v>0</v>
      </c>
      <c r="AJ51" s="468">
        <v>0</v>
      </c>
      <c r="AK51" s="468">
        <v>0</v>
      </c>
      <c r="AL51" s="468">
        <v>0</v>
      </c>
      <c r="AM51" s="468">
        <v>0</v>
      </c>
      <c r="AN51" s="668">
        <v>0</v>
      </c>
      <c r="AO51" s="668">
        <v>0</v>
      </c>
      <c r="AP51" s="469">
        <v>0</v>
      </c>
      <c r="AQ51" s="469">
        <v>0</v>
      </c>
      <c r="AR51" s="469">
        <v>0</v>
      </c>
      <c r="AS51" s="469">
        <v>0</v>
      </c>
      <c r="AT51" s="469">
        <v>0</v>
      </c>
      <c r="AU51" s="511">
        <v>0</v>
      </c>
      <c r="AV51" s="468">
        <v>0</v>
      </c>
      <c r="AW51" s="468">
        <v>0</v>
      </c>
      <c r="AX51" s="468">
        <v>0</v>
      </c>
      <c r="AY51" s="468">
        <v>0</v>
      </c>
      <c r="AZ51" s="468">
        <v>0</v>
      </c>
      <c r="BA51" s="512">
        <v>0</v>
      </c>
      <c r="BB51" s="468">
        <v>0</v>
      </c>
      <c r="BC51" s="468">
        <v>0</v>
      </c>
      <c r="BD51" s="468">
        <v>0</v>
      </c>
      <c r="BE51" s="468">
        <v>0</v>
      </c>
      <c r="BF51" s="468">
        <v>0</v>
      </c>
      <c r="BG51" s="468">
        <v>0</v>
      </c>
      <c r="BH51" s="468">
        <v>0</v>
      </c>
      <c r="BI51" s="511">
        <v>0</v>
      </c>
      <c r="BJ51" s="448">
        <v>0</v>
      </c>
      <c r="BK51" s="469">
        <v>0</v>
      </c>
      <c r="BL51" s="469">
        <v>0</v>
      </c>
      <c r="BM51" s="469">
        <v>0</v>
      </c>
      <c r="BN51" s="469">
        <v>0</v>
      </c>
      <c r="BO51" s="516">
        <v>0</v>
      </c>
      <c r="BP51" s="468">
        <v>0</v>
      </c>
      <c r="BQ51" s="468">
        <f>'3 ОС'!M51-'13квОС'!AV51-'13квОС'!BC51-'13квОС'!BJ51</f>
        <v>0</v>
      </c>
      <c r="BR51" s="468">
        <v>0</v>
      </c>
      <c r="BS51" s="468">
        <v>0</v>
      </c>
      <c r="BT51" s="468">
        <v>0</v>
      </c>
      <c r="BU51" s="468">
        <v>0</v>
      </c>
      <c r="BV51" s="468">
        <v>0</v>
      </c>
      <c r="BW51" s="511">
        <v>0</v>
      </c>
      <c r="BX51" s="468">
        <v>0</v>
      </c>
      <c r="BY51" s="468">
        <f t="shared" si="23"/>
        <v>0</v>
      </c>
      <c r="BZ51" s="469" t="s">
        <v>174</v>
      </c>
      <c r="CA51" s="469" t="s">
        <v>174</v>
      </c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s="452" customFormat="1" ht="30">
      <c r="A52" s="453" t="s">
        <v>101</v>
      </c>
      <c r="B52" s="454" t="s">
        <v>102</v>
      </c>
      <c r="C52" s="447" t="s">
        <v>103</v>
      </c>
      <c r="D52" s="464">
        <v>0</v>
      </c>
      <c r="E52" s="468">
        <v>0</v>
      </c>
      <c r="F52" s="668">
        <v>0</v>
      </c>
      <c r="G52" s="468">
        <v>0</v>
      </c>
      <c r="H52" s="468">
        <v>0</v>
      </c>
      <c r="I52" s="468">
        <v>0</v>
      </c>
      <c r="J52" s="468">
        <v>0</v>
      </c>
      <c r="K52" s="468">
        <v>0</v>
      </c>
      <c r="L52" s="511">
        <v>0</v>
      </c>
      <c r="M52" s="468">
        <v>0</v>
      </c>
      <c r="N52" s="468">
        <v>0</v>
      </c>
      <c r="O52" s="468">
        <v>0</v>
      </c>
      <c r="P52" s="468">
        <v>0</v>
      </c>
      <c r="Q52" s="468">
        <v>0</v>
      </c>
      <c r="R52" s="512">
        <v>0</v>
      </c>
      <c r="S52" s="468">
        <v>0</v>
      </c>
      <c r="T52" s="468">
        <v>0</v>
      </c>
      <c r="U52" s="468">
        <v>0</v>
      </c>
      <c r="V52" s="468">
        <v>0</v>
      </c>
      <c r="W52" s="468">
        <v>0</v>
      </c>
      <c r="X52" s="468">
        <v>0</v>
      </c>
      <c r="Y52" s="468">
        <v>0</v>
      </c>
      <c r="Z52" s="511">
        <v>0</v>
      </c>
      <c r="AA52" s="468">
        <v>0</v>
      </c>
      <c r="AB52" s="468">
        <v>0</v>
      </c>
      <c r="AC52" s="468">
        <v>0</v>
      </c>
      <c r="AD52" s="468">
        <v>0</v>
      </c>
      <c r="AE52" s="468">
        <v>0</v>
      </c>
      <c r="AF52" s="512">
        <v>0</v>
      </c>
      <c r="AG52" s="468">
        <v>0</v>
      </c>
      <c r="AH52" s="668">
        <v>0.66500000000000004</v>
      </c>
      <c r="AI52" s="468">
        <v>0.8</v>
      </c>
      <c r="AJ52" s="468">
        <f>AI52*0.6</f>
        <v>0.48</v>
      </c>
      <c r="AK52" s="468">
        <v>0.4</v>
      </c>
      <c r="AL52" s="468">
        <f>AK52*0.8</f>
        <v>0.32000000000000006</v>
      </c>
      <c r="AM52" s="468">
        <v>0</v>
      </c>
      <c r="AN52" s="668">
        <v>0</v>
      </c>
      <c r="AO52" s="668">
        <v>0</v>
      </c>
      <c r="AP52" s="468">
        <v>0</v>
      </c>
      <c r="AQ52" s="468">
        <f>AP52*0.6</f>
        <v>0</v>
      </c>
      <c r="AR52" s="468">
        <v>0</v>
      </c>
      <c r="AS52" s="468">
        <v>0</v>
      </c>
      <c r="AT52" s="468">
        <v>0</v>
      </c>
      <c r="AU52" s="511">
        <v>0</v>
      </c>
      <c r="AV52" s="468">
        <v>0</v>
      </c>
      <c r="AW52" s="468">
        <v>0</v>
      </c>
      <c r="AX52" s="468">
        <v>0</v>
      </c>
      <c r="AY52" s="468">
        <v>0</v>
      </c>
      <c r="AZ52" s="468">
        <v>0</v>
      </c>
      <c r="BA52" s="512">
        <v>0</v>
      </c>
      <c r="BB52" s="468">
        <v>0</v>
      </c>
      <c r="BC52" s="468">
        <v>0</v>
      </c>
      <c r="BD52" s="468">
        <v>0</v>
      </c>
      <c r="BE52" s="468">
        <v>0</v>
      </c>
      <c r="BF52" s="468">
        <v>0</v>
      </c>
      <c r="BG52" s="468">
        <v>0</v>
      </c>
      <c r="BH52" s="468">
        <v>0</v>
      </c>
      <c r="BI52" s="511">
        <v>0</v>
      </c>
      <c r="BJ52" s="668">
        <v>0</v>
      </c>
      <c r="BK52" s="468">
        <v>0</v>
      </c>
      <c r="BL52" s="468">
        <v>0</v>
      </c>
      <c r="BM52" s="468">
        <v>0</v>
      </c>
      <c r="BN52" s="468">
        <v>0</v>
      </c>
      <c r="BO52" s="512">
        <v>0</v>
      </c>
      <c r="BP52" s="668">
        <v>0</v>
      </c>
      <c r="BQ52" s="668">
        <v>1.7</v>
      </c>
      <c r="BR52" s="468">
        <v>0.8</v>
      </c>
      <c r="BS52" s="468">
        <f>BR52*0.6</f>
        <v>0.48</v>
      </c>
      <c r="BT52" s="468">
        <v>0.4</v>
      </c>
      <c r="BU52" s="468">
        <f>BT52*0.8</f>
        <v>0.32000000000000006</v>
      </c>
      <c r="BV52" s="468">
        <v>0</v>
      </c>
      <c r="BW52" s="511">
        <v>0</v>
      </c>
      <c r="BX52" s="468">
        <v>0</v>
      </c>
      <c r="BY52" s="468">
        <f t="shared" si="23"/>
        <v>0</v>
      </c>
      <c r="BZ52" s="469" t="s">
        <v>174</v>
      </c>
      <c r="CA52" s="469" t="s">
        <v>174</v>
      </c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s="452" customFormat="1" ht="30">
      <c r="A53" s="453" t="s">
        <v>104</v>
      </c>
      <c r="B53" s="454" t="s">
        <v>105</v>
      </c>
      <c r="C53" s="447" t="s">
        <v>106</v>
      </c>
      <c r="D53" s="464">
        <v>0</v>
      </c>
      <c r="E53" s="468">
        <v>0</v>
      </c>
      <c r="F53" s="668">
        <v>0</v>
      </c>
      <c r="G53" s="469">
        <v>0</v>
      </c>
      <c r="H53" s="469">
        <v>0</v>
      </c>
      <c r="I53" s="469">
        <v>0</v>
      </c>
      <c r="J53" s="469">
        <v>0</v>
      </c>
      <c r="K53" s="468">
        <v>0</v>
      </c>
      <c r="L53" s="511">
        <v>0</v>
      </c>
      <c r="M53" s="468">
        <v>0</v>
      </c>
      <c r="N53" s="468">
        <v>0</v>
      </c>
      <c r="O53" s="468">
        <v>0</v>
      </c>
      <c r="P53" s="468">
        <v>0</v>
      </c>
      <c r="Q53" s="468">
        <v>0</v>
      </c>
      <c r="R53" s="512">
        <v>0</v>
      </c>
      <c r="S53" s="468">
        <v>0</v>
      </c>
      <c r="T53" s="468">
        <v>0</v>
      </c>
      <c r="U53" s="468">
        <v>0</v>
      </c>
      <c r="V53" s="468">
        <v>0</v>
      </c>
      <c r="W53" s="468">
        <v>0</v>
      </c>
      <c r="X53" s="468">
        <v>0</v>
      </c>
      <c r="Y53" s="468">
        <v>0</v>
      </c>
      <c r="Z53" s="511">
        <v>0</v>
      </c>
      <c r="AA53" s="468">
        <v>0</v>
      </c>
      <c r="AB53" s="468">
        <v>0</v>
      </c>
      <c r="AC53" s="468">
        <v>0</v>
      </c>
      <c r="AD53" s="468">
        <v>0</v>
      </c>
      <c r="AE53" s="468">
        <v>0</v>
      </c>
      <c r="AF53" s="512">
        <v>0</v>
      </c>
      <c r="AG53" s="468">
        <v>0</v>
      </c>
      <c r="AH53" s="668">
        <v>0</v>
      </c>
      <c r="AI53" s="469">
        <v>0</v>
      </c>
      <c r="AJ53" s="469">
        <v>0</v>
      </c>
      <c r="AK53" s="469">
        <v>0</v>
      </c>
      <c r="AL53" s="469">
        <v>0</v>
      </c>
      <c r="AM53" s="468">
        <v>0</v>
      </c>
      <c r="AN53" s="668">
        <v>0</v>
      </c>
      <c r="AO53" s="668">
        <v>0</v>
      </c>
      <c r="AP53" s="469">
        <v>0</v>
      </c>
      <c r="AQ53" s="469">
        <v>0</v>
      </c>
      <c r="AR53" s="469">
        <v>0</v>
      </c>
      <c r="AS53" s="469">
        <v>0</v>
      </c>
      <c r="AT53" s="469">
        <v>0</v>
      </c>
      <c r="AU53" s="511">
        <v>0</v>
      </c>
      <c r="AV53" s="468">
        <v>0</v>
      </c>
      <c r="AW53" s="468">
        <v>0</v>
      </c>
      <c r="AX53" s="468">
        <v>0</v>
      </c>
      <c r="AY53" s="468">
        <v>0</v>
      </c>
      <c r="AZ53" s="468">
        <v>0</v>
      </c>
      <c r="BA53" s="512">
        <v>0</v>
      </c>
      <c r="BB53" s="468">
        <v>0</v>
      </c>
      <c r="BC53" s="468">
        <v>0</v>
      </c>
      <c r="BD53" s="468">
        <v>0</v>
      </c>
      <c r="BE53" s="468">
        <v>0</v>
      </c>
      <c r="BF53" s="468">
        <v>0</v>
      </c>
      <c r="BG53" s="468">
        <v>0</v>
      </c>
      <c r="BH53" s="468">
        <v>0</v>
      </c>
      <c r="BI53" s="511">
        <v>0</v>
      </c>
      <c r="BJ53" s="448">
        <v>0</v>
      </c>
      <c r="BK53" s="469">
        <v>0</v>
      </c>
      <c r="BL53" s="469">
        <v>0</v>
      </c>
      <c r="BM53" s="469">
        <v>0</v>
      </c>
      <c r="BN53" s="469">
        <v>0</v>
      </c>
      <c r="BO53" s="516">
        <v>0</v>
      </c>
      <c r="BP53" s="468">
        <v>0</v>
      </c>
      <c r="BQ53" s="468">
        <f>'3 ОС'!M53-'13квОС'!AV53-'13квОС'!BC53-'13квОС'!BJ53</f>
        <v>0</v>
      </c>
      <c r="BR53" s="468">
        <v>0</v>
      </c>
      <c r="BS53" s="468">
        <v>0</v>
      </c>
      <c r="BT53" s="468">
        <v>0</v>
      </c>
      <c r="BU53" s="468">
        <v>0</v>
      </c>
      <c r="BV53" s="468">
        <v>0</v>
      </c>
      <c r="BW53" s="511">
        <v>0</v>
      </c>
      <c r="BX53" s="468">
        <v>0</v>
      </c>
      <c r="BY53" s="468">
        <f t="shared" si="23"/>
        <v>0</v>
      </c>
      <c r="BZ53" s="469" t="s">
        <v>174</v>
      </c>
      <c r="CA53" s="469" t="s">
        <v>174</v>
      </c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452" customFormat="1" ht="30">
      <c r="A54" s="453" t="s">
        <v>107</v>
      </c>
      <c r="B54" s="454" t="s">
        <v>108</v>
      </c>
      <c r="C54" s="447" t="s">
        <v>109</v>
      </c>
      <c r="D54" s="464">
        <v>2.0920000000000001</v>
      </c>
      <c r="E54" s="468">
        <v>0</v>
      </c>
      <c r="F54" s="668">
        <f>D54</f>
        <v>2.0920000000000001</v>
      </c>
      <c r="G54" s="468">
        <v>0</v>
      </c>
      <c r="H54" s="468">
        <v>0</v>
      </c>
      <c r="I54" s="468">
        <v>0</v>
      </c>
      <c r="J54" s="468">
        <v>0</v>
      </c>
      <c r="K54" s="468">
        <v>2</v>
      </c>
      <c r="L54" s="511">
        <v>0</v>
      </c>
      <c r="M54" s="468">
        <v>0</v>
      </c>
      <c r="N54" s="468">
        <v>0</v>
      </c>
      <c r="O54" s="468">
        <v>0</v>
      </c>
      <c r="P54" s="468">
        <v>0</v>
      </c>
      <c r="Q54" s="468">
        <v>0</v>
      </c>
      <c r="R54" s="512">
        <v>0</v>
      </c>
      <c r="S54" s="468">
        <v>0</v>
      </c>
      <c r="T54" s="468">
        <v>0</v>
      </c>
      <c r="U54" s="468">
        <v>0</v>
      </c>
      <c r="V54" s="468">
        <v>0</v>
      </c>
      <c r="W54" s="468">
        <v>0</v>
      </c>
      <c r="X54" s="468">
        <v>0</v>
      </c>
      <c r="Y54" s="468">
        <v>0</v>
      </c>
      <c r="Z54" s="511">
        <v>0</v>
      </c>
      <c r="AA54" s="468">
        <f>D54</f>
        <v>2.0920000000000001</v>
      </c>
      <c r="AB54" s="468">
        <v>0</v>
      </c>
      <c r="AC54" s="468">
        <v>0</v>
      </c>
      <c r="AD54" s="468">
        <v>0</v>
      </c>
      <c r="AE54" s="468">
        <v>0</v>
      </c>
      <c r="AF54" s="512">
        <v>2</v>
      </c>
      <c r="AG54" s="468">
        <v>0</v>
      </c>
      <c r="AH54" s="668">
        <v>0</v>
      </c>
      <c r="AI54" s="468">
        <v>0</v>
      </c>
      <c r="AJ54" s="468">
        <v>0</v>
      </c>
      <c r="AK54" s="468">
        <v>0</v>
      </c>
      <c r="AL54" s="468">
        <v>0</v>
      </c>
      <c r="AM54" s="468">
        <v>0</v>
      </c>
      <c r="AN54" s="668">
        <v>0</v>
      </c>
      <c r="AO54" s="668">
        <f>D54</f>
        <v>2.0920000000000001</v>
      </c>
      <c r="AP54" s="468">
        <v>0</v>
      </c>
      <c r="AQ54" s="468">
        <v>0</v>
      </c>
      <c r="AR54" s="468">
        <v>0</v>
      </c>
      <c r="AS54" s="468">
        <v>0</v>
      </c>
      <c r="AT54" s="468">
        <v>2</v>
      </c>
      <c r="AU54" s="511">
        <v>0</v>
      </c>
      <c r="AV54" s="468">
        <v>0</v>
      </c>
      <c r="AW54" s="468">
        <v>0</v>
      </c>
      <c r="AX54" s="468">
        <v>0</v>
      </c>
      <c r="AY54" s="468">
        <v>0</v>
      </c>
      <c r="AZ54" s="468">
        <v>0</v>
      </c>
      <c r="BA54" s="512">
        <v>0</v>
      </c>
      <c r="BB54" s="468">
        <v>0</v>
      </c>
      <c r="BC54" s="468">
        <v>0</v>
      </c>
      <c r="BD54" s="468">
        <v>0</v>
      </c>
      <c r="BE54" s="468">
        <v>0</v>
      </c>
      <c r="BF54" s="468">
        <v>0</v>
      </c>
      <c r="BG54" s="468">
        <v>0</v>
      </c>
      <c r="BH54" s="468">
        <v>0</v>
      </c>
      <c r="BI54" s="511">
        <v>0</v>
      </c>
      <c r="BJ54" s="448">
        <f>AO54</f>
        <v>2.0920000000000001</v>
      </c>
      <c r="BK54" s="468">
        <v>0</v>
      </c>
      <c r="BL54" s="468">
        <v>0</v>
      </c>
      <c r="BM54" s="468">
        <v>0</v>
      </c>
      <c r="BN54" s="468">
        <v>0</v>
      </c>
      <c r="BO54" s="512">
        <v>2</v>
      </c>
      <c r="BP54" s="468">
        <v>0</v>
      </c>
      <c r="BQ54" s="468">
        <v>0</v>
      </c>
      <c r="BR54" s="468">
        <v>0</v>
      </c>
      <c r="BS54" s="468">
        <v>0</v>
      </c>
      <c r="BT54" s="468">
        <v>0</v>
      </c>
      <c r="BU54" s="468">
        <v>0</v>
      </c>
      <c r="BV54" s="468">
        <v>0</v>
      </c>
      <c r="BW54" s="511">
        <v>0</v>
      </c>
      <c r="BX54" s="468">
        <v>0</v>
      </c>
      <c r="BY54" s="468">
        <f t="shared" si="23"/>
        <v>2.0920000000000001</v>
      </c>
      <c r="BZ54" s="469">
        <f t="shared" si="24"/>
        <v>100</v>
      </c>
      <c r="CA54" s="469" t="s">
        <v>174</v>
      </c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452" customFormat="1">
      <c r="A55" s="453" t="s">
        <v>110</v>
      </c>
      <c r="B55" s="454" t="s">
        <v>111</v>
      </c>
      <c r="C55" s="447" t="s">
        <v>112</v>
      </c>
      <c r="D55" s="464">
        <v>0.625</v>
      </c>
      <c r="E55" s="468">
        <v>0</v>
      </c>
      <c r="F55" s="668">
        <f>D55</f>
        <v>0.625</v>
      </c>
      <c r="G55" s="468">
        <v>0</v>
      </c>
      <c r="H55" s="468">
        <v>0</v>
      </c>
      <c r="I55" s="468">
        <v>0</v>
      </c>
      <c r="J55" s="468">
        <v>0</v>
      </c>
      <c r="K55" s="468">
        <v>3</v>
      </c>
      <c r="L55" s="511">
        <v>0</v>
      </c>
      <c r="M55" s="468">
        <v>0</v>
      </c>
      <c r="N55" s="468">
        <v>0</v>
      </c>
      <c r="O55" s="468">
        <v>0</v>
      </c>
      <c r="P55" s="468">
        <v>0</v>
      </c>
      <c r="Q55" s="468">
        <v>0</v>
      </c>
      <c r="R55" s="512">
        <v>0</v>
      </c>
      <c r="S55" s="468">
        <v>0</v>
      </c>
      <c r="T55" s="468">
        <v>0</v>
      </c>
      <c r="U55" s="468">
        <v>0</v>
      </c>
      <c r="V55" s="468">
        <v>0</v>
      </c>
      <c r="W55" s="468">
        <v>0</v>
      </c>
      <c r="X55" s="468">
        <v>0</v>
      </c>
      <c r="Y55" s="468">
        <v>0</v>
      </c>
      <c r="Z55" s="511">
        <v>0</v>
      </c>
      <c r="AA55" s="468">
        <f>D55</f>
        <v>0.625</v>
      </c>
      <c r="AB55" s="468">
        <v>0</v>
      </c>
      <c r="AC55" s="468">
        <v>0</v>
      </c>
      <c r="AD55" s="468">
        <v>0</v>
      </c>
      <c r="AE55" s="468">
        <v>0</v>
      </c>
      <c r="AF55" s="512">
        <v>3</v>
      </c>
      <c r="AG55" s="468">
        <v>0</v>
      </c>
      <c r="AH55" s="668">
        <v>0</v>
      </c>
      <c r="AI55" s="468">
        <v>0</v>
      </c>
      <c r="AJ55" s="468">
        <v>0</v>
      </c>
      <c r="AK55" s="468">
        <v>0</v>
      </c>
      <c r="AL55" s="468">
        <v>0</v>
      </c>
      <c r="AM55" s="468">
        <v>0</v>
      </c>
      <c r="AN55" s="668">
        <v>0</v>
      </c>
      <c r="AO55" s="668">
        <f>D55</f>
        <v>0.625</v>
      </c>
      <c r="AP55" s="468">
        <v>0</v>
      </c>
      <c r="AQ55" s="468">
        <v>0</v>
      </c>
      <c r="AR55" s="468">
        <v>0</v>
      </c>
      <c r="AS55" s="468">
        <v>0</v>
      </c>
      <c r="AT55" s="468">
        <v>3</v>
      </c>
      <c r="AU55" s="511">
        <v>0</v>
      </c>
      <c r="AV55" s="468">
        <v>0</v>
      </c>
      <c r="AW55" s="468">
        <v>0</v>
      </c>
      <c r="AX55" s="468">
        <v>0</v>
      </c>
      <c r="AY55" s="468">
        <v>0</v>
      </c>
      <c r="AZ55" s="468">
        <v>0</v>
      </c>
      <c r="BA55" s="512">
        <v>0</v>
      </c>
      <c r="BB55" s="468">
        <v>0</v>
      </c>
      <c r="BC55" s="468">
        <v>0</v>
      </c>
      <c r="BD55" s="468">
        <v>0</v>
      </c>
      <c r="BE55" s="468">
        <v>0</v>
      </c>
      <c r="BF55" s="468">
        <v>0</v>
      </c>
      <c r="BG55" s="468">
        <v>0</v>
      </c>
      <c r="BH55" s="468">
        <v>0</v>
      </c>
      <c r="BI55" s="511">
        <v>0</v>
      </c>
      <c r="BJ55" s="448">
        <f>AO55</f>
        <v>0.625</v>
      </c>
      <c r="BK55" s="468">
        <v>0</v>
      </c>
      <c r="BL55" s="468">
        <v>0</v>
      </c>
      <c r="BM55" s="468">
        <v>0</v>
      </c>
      <c r="BN55" s="468">
        <v>0</v>
      </c>
      <c r="BO55" s="512">
        <v>3</v>
      </c>
      <c r="BP55" s="468">
        <v>0</v>
      </c>
      <c r="BQ55" s="468">
        <v>0</v>
      </c>
      <c r="BR55" s="468">
        <v>0</v>
      </c>
      <c r="BS55" s="468">
        <v>0</v>
      </c>
      <c r="BT55" s="468">
        <v>0</v>
      </c>
      <c r="BU55" s="468">
        <v>0</v>
      </c>
      <c r="BV55" s="468">
        <v>0</v>
      </c>
      <c r="BW55" s="511">
        <v>0</v>
      </c>
      <c r="BX55" s="468">
        <v>0</v>
      </c>
      <c r="BY55" s="468">
        <f t="shared" si="23"/>
        <v>0.625</v>
      </c>
      <c r="BZ55" s="469">
        <f t="shared" si="24"/>
        <v>100</v>
      </c>
      <c r="CA55" s="469" t="s">
        <v>174</v>
      </c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452" customFormat="1">
      <c r="A56" s="453" t="s">
        <v>113</v>
      </c>
      <c r="B56" s="454" t="s">
        <v>114</v>
      </c>
      <c r="C56" s="447" t="s">
        <v>115</v>
      </c>
      <c r="D56" s="464">
        <v>0</v>
      </c>
      <c r="E56" s="468">
        <v>0</v>
      </c>
      <c r="F56" s="668">
        <v>0</v>
      </c>
      <c r="G56" s="468">
        <v>0</v>
      </c>
      <c r="H56" s="468">
        <v>0</v>
      </c>
      <c r="I56" s="468">
        <v>0</v>
      </c>
      <c r="J56" s="468">
        <v>0</v>
      </c>
      <c r="K56" s="469">
        <v>0</v>
      </c>
      <c r="L56" s="511">
        <v>0</v>
      </c>
      <c r="M56" s="468">
        <v>0</v>
      </c>
      <c r="N56" s="468">
        <v>0</v>
      </c>
      <c r="O56" s="468">
        <v>0</v>
      </c>
      <c r="P56" s="468">
        <v>0</v>
      </c>
      <c r="Q56" s="468">
        <v>0</v>
      </c>
      <c r="R56" s="512">
        <v>0</v>
      </c>
      <c r="S56" s="468">
        <v>0</v>
      </c>
      <c r="T56" s="468">
        <v>0</v>
      </c>
      <c r="U56" s="468">
        <v>0</v>
      </c>
      <c r="V56" s="468">
        <v>0</v>
      </c>
      <c r="W56" s="468">
        <v>0</v>
      </c>
      <c r="X56" s="468">
        <v>0</v>
      </c>
      <c r="Y56" s="468">
        <v>0</v>
      </c>
      <c r="Z56" s="511">
        <v>0</v>
      </c>
      <c r="AA56" s="468">
        <v>0</v>
      </c>
      <c r="AB56" s="468">
        <v>0</v>
      </c>
      <c r="AC56" s="468">
        <v>0</v>
      </c>
      <c r="AD56" s="468">
        <v>0</v>
      </c>
      <c r="AE56" s="468">
        <v>0</v>
      </c>
      <c r="AF56" s="512">
        <v>0</v>
      </c>
      <c r="AG56" s="468">
        <v>0</v>
      </c>
      <c r="AH56" s="668">
        <v>0</v>
      </c>
      <c r="AI56" s="468">
        <v>0</v>
      </c>
      <c r="AJ56" s="468">
        <v>0</v>
      </c>
      <c r="AK56" s="468">
        <v>0</v>
      </c>
      <c r="AL56" s="468">
        <v>0</v>
      </c>
      <c r="AM56" s="469">
        <v>0</v>
      </c>
      <c r="AN56" s="668">
        <v>0</v>
      </c>
      <c r="AO56" s="668">
        <v>0</v>
      </c>
      <c r="AP56" s="468">
        <v>0</v>
      </c>
      <c r="AQ56" s="468">
        <v>0</v>
      </c>
      <c r="AR56" s="468">
        <v>0</v>
      </c>
      <c r="AS56" s="468">
        <v>0</v>
      </c>
      <c r="AT56" s="469">
        <v>0</v>
      </c>
      <c r="AU56" s="511">
        <v>0</v>
      </c>
      <c r="AV56" s="468">
        <v>0</v>
      </c>
      <c r="AW56" s="468">
        <v>0</v>
      </c>
      <c r="AX56" s="468">
        <v>0</v>
      </c>
      <c r="AY56" s="468">
        <v>0</v>
      </c>
      <c r="AZ56" s="468">
        <v>0</v>
      </c>
      <c r="BA56" s="512">
        <v>0</v>
      </c>
      <c r="BB56" s="468">
        <v>0</v>
      </c>
      <c r="BC56" s="468">
        <v>0</v>
      </c>
      <c r="BD56" s="468">
        <v>0</v>
      </c>
      <c r="BE56" s="468">
        <v>0</v>
      </c>
      <c r="BF56" s="468">
        <v>0</v>
      </c>
      <c r="BG56" s="468">
        <v>0</v>
      </c>
      <c r="BH56" s="468">
        <v>0</v>
      </c>
      <c r="BI56" s="511">
        <v>0</v>
      </c>
      <c r="BJ56" s="448">
        <v>0</v>
      </c>
      <c r="BK56" s="468">
        <v>0</v>
      </c>
      <c r="BL56" s="468">
        <v>0</v>
      </c>
      <c r="BM56" s="468">
        <v>0</v>
      </c>
      <c r="BN56" s="468">
        <v>0</v>
      </c>
      <c r="BO56" s="516">
        <v>0</v>
      </c>
      <c r="BP56" s="468">
        <v>0</v>
      </c>
      <c r="BQ56" s="468">
        <f>'3 ОС'!M56-'13квОС'!AV56-'13квОС'!BC56-'13квОС'!BJ56</f>
        <v>0</v>
      </c>
      <c r="BR56" s="468">
        <v>0</v>
      </c>
      <c r="BS56" s="468">
        <v>0</v>
      </c>
      <c r="BT56" s="468">
        <v>0</v>
      </c>
      <c r="BU56" s="468">
        <v>0</v>
      </c>
      <c r="BV56" s="469">
        <v>0</v>
      </c>
      <c r="BW56" s="511">
        <v>0</v>
      </c>
      <c r="BX56" s="468">
        <v>0</v>
      </c>
      <c r="BY56" s="468">
        <f>AO56</f>
        <v>0</v>
      </c>
      <c r="BZ56" s="469" t="s">
        <v>174</v>
      </c>
      <c r="CA56" s="469" t="s">
        <v>174</v>
      </c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51" customFormat="1" ht="45">
      <c r="A57" s="453" t="s">
        <v>116</v>
      </c>
      <c r="B57" s="459" t="s">
        <v>167</v>
      </c>
      <c r="C57" s="447" t="s">
        <v>118</v>
      </c>
      <c r="D57" s="472">
        <v>0.47699999999999998</v>
      </c>
      <c r="E57" s="468">
        <v>0</v>
      </c>
      <c r="F57" s="504">
        <f>D57</f>
        <v>0.47699999999999998</v>
      </c>
      <c r="G57" s="468">
        <v>0</v>
      </c>
      <c r="H57" s="468">
        <v>0</v>
      </c>
      <c r="I57" s="468">
        <v>0</v>
      </c>
      <c r="J57" s="468">
        <v>0</v>
      </c>
      <c r="K57" s="469">
        <v>1</v>
      </c>
      <c r="L57" s="511">
        <v>0</v>
      </c>
      <c r="M57" s="468">
        <v>0</v>
      </c>
      <c r="N57" s="468">
        <v>0</v>
      </c>
      <c r="O57" s="468">
        <v>0</v>
      </c>
      <c r="P57" s="468">
        <v>0</v>
      </c>
      <c r="Q57" s="468">
        <v>0</v>
      </c>
      <c r="R57" s="512">
        <v>0</v>
      </c>
      <c r="S57" s="468">
        <v>0</v>
      </c>
      <c r="T57" s="468">
        <v>0</v>
      </c>
      <c r="U57" s="468">
        <v>0</v>
      </c>
      <c r="V57" s="468">
        <v>0</v>
      </c>
      <c r="W57" s="468">
        <v>0</v>
      </c>
      <c r="X57" s="468">
        <v>0</v>
      </c>
      <c r="Y57" s="468">
        <v>0</v>
      </c>
      <c r="Z57" s="511">
        <v>0</v>
      </c>
      <c r="AA57" s="468">
        <v>0</v>
      </c>
      <c r="AB57" s="468">
        <v>0</v>
      </c>
      <c r="AC57" s="468">
        <v>0</v>
      </c>
      <c r="AD57" s="468">
        <v>0</v>
      </c>
      <c r="AE57" s="468">
        <v>0</v>
      </c>
      <c r="AF57" s="512">
        <v>0</v>
      </c>
      <c r="AG57" s="468">
        <v>0</v>
      </c>
      <c r="AH57" s="668">
        <v>0.47499999999999998</v>
      </c>
      <c r="AI57" s="468">
        <v>0</v>
      </c>
      <c r="AJ57" s="468">
        <v>0</v>
      </c>
      <c r="AK57" s="468">
        <v>0</v>
      </c>
      <c r="AL57" s="468">
        <v>0</v>
      </c>
      <c r="AM57" s="469">
        <v>1</v>
      </c>
      <c r="AN57" s="504">
        <v>0</v>
      </c>
      <c r="AO57" s="504">
        <f>D57</f>
        <v>0.47699999999999998</v>
      </c>
      <c r="AP57" s="468">
        <v>0</v>
      </c>
      <c r="AQ57" s="468">
        <v>0</v>
      </c>
      <c r="AR57" s="468">
        <v>0</v>
      </c>
      <c r="AS57" s="468">
        <v>0</v>
      </c>
      <c r="AT57" s="469">
        <v>1</v>
      </c>
      <c r="AU57" s="511">
        <v>0</v>
      </c>
      <c r="AV57" s="468">
        <v>0</v>
      </c>
      <c r="AW57" s="468">
        <v>0</v>
      </c>
      <c r="AX57" s="468">
        <v>0</v>
      </c>
      <c r="AY57" s="468">
        <v>0</v>
      </c>
      <c r="AZ57" s="468">
        <v>0</v>
      </c>
      <c r="BA57" s="512">
        <v>0</v>
      </c>
      <c r="BB57" s="468">
        <v>0</v>
      </c>
      <c r="BC57" s="468">
        <v>0</v>
      </c>
      <c r="BD57" s="468">
        <v>0</v>
      </c>
      <c r="BE57" s="468">
        <v>0</v>
      </c>
      <c r="BF57" s="468">
        <v>0</v>
      </c>
      <c r="BG57" s="468">
        <v>0</v>
      </c>
      <c r="BH57" s="468">
        <v>0</v>
      </c>
      <c r="BI57" s="511">
        <v>0</v>
      </c>
      <c r="BJ57" s="668">
        <v>0</v>
      </c>
      <c r="BK57" s="468">
        <v>0</v>
      </c>
      <c r="BL57" s="468">
        <v>0</v>
      </c>
      <c r="BM57" s="468">
        <v>0</v>
      </c>
      <c r="BN57" s="468">
        <v>0</v>
      </c>
      <c r="BO57" s="516">
        <v>0</v>
      </c>
      <c r="BP57" s="468">
        <v>0</v>
      </c>
      <c r="BQ57" s="468">
        <f>AO57</f>
        <v>0.47699999999999998</v>
      </c>
      <c r="BR57" s="468">
        <v>0</v>
      </c>
      <c r="BS57" s="468">
        <v>0</v>
      </c>
      <c r="BT57" s="468">
        <v>0</v>
      </c>
      <c r="BU57" s="468">
        <v>0</v>
      </c>
      <c r="BV57" s="469">
        <v>1</v>
      </c>
      <c r="BW57" s="511">
        <v>0</v>
      </c>
      <c r="BX57" s="468">
        <v>0</v>
      </c>
      <c r="BY57" s="468">
        <f t="shared" si="23"/>
        <v>0.47699999999999998</v>
      </c>
      <c r="BZ57" s="469">
        <f t="shared" si="24"/>
        <v>100</v>
      </c>
      <c r="CA57" s="469" t="s">
        <v>174</v>
      </c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452" customFormat="1">
      <c r="A58" s="453" t="s">
        <v>119</v>
      </c>
      <c r="B58" s="459" t="s">
        <v>120</v>
      </c>
      <c r="C58" s="447" t="s">
        <v>121</v>
      </c>
      <c r="D58" s="464">
        <v>0</v>
      </c>
      <c r="E58" s="468">
        <v>0</v>
      </c>
      <c r="F58" s="668">
        <v>0</v>
      </c>
      <c r="G58" s="468">
        <v>0</v>
      </c>
      <c r="H58" s="468">
        <v>0</v>
      </c>
      <c r="I58" s="468">
        <v>0</v>
      </c>
      <c r="J58" s="468">
        <v>0</v>
      </c>
      <c r="K58" s="468">
        <v>0</v>
      </c>
      <c r="L58" s="511">
        <v>0</v>
      </c>
      <c r="M58" s="468">
        <v>0</v>
      </c>
      <c r="N58" s="468">
        <v>0</v>
      </c>
      <c r="O58" s="468">
        <v>0</v>
      </c>
      <c r="P58" s="468">
        <v>0</v>
      </c>
      <c r="Q58" s="468">
        <v>0</v>
      </c>
      <c r="R58" s="512">
        <v>0</v>
      </c>
      <c r="S58" s="468">
        <v>0</v>
      </c>
      <c r="T58" s="468">
        <v>0</v>
      </c>
      <c r="U58" s="468">
        <v>0</v>
      </c>
      <c r="V58" s="468">
        <v>0</v>
      </c>
      <c r="W58" s="468">
        <v>0</v>
      </c>
      <c r="X58" s="468">
        <v>0</v>
      </c>
      <c r="Y58" s="468">
        <v>0</v>
      </c>
      <c r="Z58" s="511">
        <v>0</v>
      </c>
      <c r="AA58" s="468">
        <v>0</v>
      </c>
      <c r="AB58" s="468">
        <v>0</v>
      </c>
      <c r="AC58" s="468">
        <v>0</v>
      </c>
      <c r="AD58" s="468">
        <v>0</v>
      </c>
      <c r="AE58" s="468">
        <v>0</v>
      </c>
      <c r="AF58" s="512">
        <v>0</v>
      </c>
      <c r="AG58" s="468">
        <v>0</v>
      </c>
      <c r="AH58" s="668">
        <v>0</v>
      </c>
      <c r="AI58" s="468">
        <v>0</v>
      </c>
      <c r="AJ58" s="468">
        <v>0</v>
      </c>
      <c r="AK58" s="468">
        <v>0</v>
      </c>
      <c r="AL58" s="468">
        <v>0</v>
      </c>
      <c r="AM58" s="468">
        <v>0</v>
      </c>
      <c r="AN58" s="668">
        <v>0</v>
      </c>
      <c r="AO58" s="668">
        <v>0</v>
      </c>
      <c r="AP58" s="468">
        <v>0</v>
      </c>
      <c r="AQ58" s="468">
        <v>0</v>
      </c>
      <c r="AR58" s="468">
        <v>0</v>
      </c>
      <c r="AS58" s="468">
        <v>0</v>
      </c>
      <c r="AT58" s="468">
        <v>0</v>
      </c>
      <c r="AU58" s="511">
        <v>0</v>
      </c>
      <c r="AV58" s="468">
        <v>0</v>
      </c>
      <c r="AW58" s="468">
        <v>0</v>
      </c>
      <c r="AX58" s="468">
        <v>0</v>
      </c>
      <c r="AY58" s="468">
        <v>0</v>
      </c>
      <c r="AZ58" s="468">
        <v>0</v>
      </c>
      <c r="BA58" s="512">
        <v>0</v>
      </c>
      <c r="BB58" s="468">
        <v>0</v>
      </c>
      <c r="BC58" s="468">
        <v>0</v>
      </c>
      <c r="BD58" s="468">
        <v>0</v>
      </c>
      <c r="BE58" s="468">
        <v>0</v>
      </c>
      <c r="BF58" s="468">
        <v>0</v>
      </c>
      <c r="BG58" s="468">
        <v>0</v>
      </c>
      <c r="BH58" s="468">
        <v>0</v>
      </c>
      <c r="BI58" s="511">
        <v>0</v>
      </c>
      <c r="BJ58" s="448">
        <v>0</v>
      </c>
      <c r="BK58" s="468">
        <v>0</v>
      </c>
      <c r="BL58" s="468">
        <v>0</v>
      </c>
      <c r="BM58" s="468">
        <v>0</v>
      </c>
      <c r="BN58" s="468">
        <v>0</v>
      </c>
      <c r="BO58" s="512">
        <v>0</v>
      </c>
      <c r="BP58" s="468">
        <v>0</v>
      </c>
      <c r="BQ58" s="468">
        <v>0</v>
      </c>
      <c r="BR58" s="468">
        <v>0</v>
      </c>
      <c r="BS58" s="468">
        <v>0</v>
      </c>
      <c r="BT58" s="468">
        <v>0</v>
      </c>
      <c r="BU58" s="468">
        <v>0</v>
      </c>
      <c r="BV58" s="468">
        <v>0</v>
      </c>
      <c r="BW58" s="511">
        <v>0</v>
      </c>
      <c r="BX58" s="468">
        <v>0</v>
      </c>
      <c r="BY58" s="468">
        <f t="shared" si="23"/>
        <v>0</v>
      </c>
      <c r="BZ58" s="469" t="s">
        <v>174</v>
      </c>
      <c r="CA58" s="469" t="s">
        <v>174</v>
      </c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51" customFormat="1" ht="60">
      <c r="A59" s="453" t="s">
        <v>122</v>
      </c>
      <c r="B59" s="459" t="s">
        <v>123</v>
      </c>
      <c r="C59" s="447" t="s">
        <v>124</v>
      </c>
      <c r="D59" s="464">
        <v>0.35599999999999998</v>
      </c>
      <c r="E59" s="468">
        <v>0</v>
      </c>
      <c r="F59" s="668">
        <f>D59</f>
        <v>0.35599999999999998</v>
      </c>
      <c r="G59" s="468">
        <v>0</v>
      </c>
      <c r="H59" s="468">
        <v>0</v>
      </c>
      <c r="I59" s="468">
        <v>0</v>
      </c>
      <c r="J59" s="468">
        <v>0</v>
      </c>
      <c r="K59" s="468">
        <v>1</v>
      </c>
      <c r="L59" s="511">
        <v>0</v>
      </c>
      <c r="M59" s="468">
        <v>0</v>
      </c>
      <c r="N59" s="468">
        <v>0</v>
      </c>
      <c r="O59" s="468">
        <v>0</v>
      </c>
      <c r="P59" s="468">
        <v>0</v>
      </c>
      <c r="Q59" s="468">
        <v>0</v>
      </c>
      <c r="R59" s="512">
        <v>0</v>
      </c>
      <c r="S59" s="468">
        <v>0</v>
      </c>
      <c r="T59" s="468">
        <v>0</v>
      </c>
      <c r="U59" s="468">
        <v>0</v>
      </c>
      <c r="V59" s="468">
        <v>0</v>
      </c>
      <c r="W59" s="468">
        <v>0</v>
      </c>
      <c r="X59" s="468">
        <v>0</v>
      </c>
      <c r="Y59" s="468">
        <v>0</v>
      </c>
      <c r="Z59" s="511">
        <v>0</v>
      </c>
      <c r="AA59" s="468">
        <v>0</v>
      </c>
      <c r="AB59" s="468">
        <v>0</v>
      </c>
      <c r="AC59" s="468">
        <v>0</v>
      </c>
      <c r="AD59" s="468">
        <v>0</v>
      </c>
      <c r="AE59" s="468">
        <v>0</v>
      </c>
      <c r="AF59" s="512">
        <v>0</v>
      </c>
      <c r="AG59" s="468">
        <v>0</v>
      </c>
      <c r="AH59" s="668">
        <f>D59</f>
        <v>0.35599999999999998</v>
      </c>
      <c r="AI59" s="468">
        <v>0</v>
      </c>
      <c r="AJ59" s="468">
        <v>0</v>
      </c>
      <c r="AK59" s="468">
        <v>0</v>
      </c>
      <c r="AL59" s="468">
        <v>0</v>
      </c>
      <c r="AM59" s="468">
        <v>1</v>
      </c>
      <c r="AN59" s="668">
        <v>0</v>
      </c>
      <c r="AO59" s="668">
        <f>D59</f>
        <v>0.35599999999999998</v>
      </c>
      <c r="AP59" s="468">
        <v>0</v>
      </c>
      <c r="AQ59" s="468">
        <v>0</v>
      </c>
      <c r="AR59" s="468">
        <v>0</v>
      </c>
      <c r="AS59" s="468">
        <v>0</v>
      </c>
      <c r="AT59" s="468">
        <v>1</v>
      </c>
      <c r="AU59" s="511">
        <v>0</v>
      </c>
      <c r="AV59" s="468">
        <v>0</v>
      </c>
      <c r="AW59" s="468">
        <v>0</v>
      </c>
      <c r="AX59" s="468">
        <v>0</v>
      </c>
      <c r="AY59" s="468">
        <v>0</v>
      </c>
      <c r="AZ59" s="468">
        <v>0</v>
      </c>
      <c r="BA59" s="512">
        <v>0</v>
      </c>
      <c r="BB59" s="468">
        <v>0</v>
      </c>
      <c r="BC59" s="468">
        <v>0</v>
      </c>
      <c r="BD59" s="468">
        <v>0</v>
      </c>
      <c r="BE59" s="468">
        <v>0</v>
      </c>
      <c r="BF59" s="468">
        <v>0</v>
      </c>
      <c r="BG59" s="468">
        <v>0</v>
      </c>
      <c r="BH59" s="468">
        <v>0</v>
      </c>
      <c r="BI59" s="511">
        <v>0</v>
      </c>
      <c r="BJ59" s="668">
        <v>0</v>
      </c>
      <c r="BK59" s="468">
        <v>0</v>
      </c>
      <c r="BL59" s="468">
        <v>0</v>
      </c>
      <c r="BM59" s="468">
        <v>0</v>
      </c>
      <c r="BN59" s="468">
        <v>0</v>
      </c>
      <c r="BO59" s="512">
        <v>0</v>
      </c>
      <c r="BP59" s="468">
        <v>0</v>
      </c>
      <c r="BQ59" s="468">
        <f>AO59</f>
        <v>0.35599999999999998</v>
      </c>
      <c r="BR59" s="468">
        <v>0</v>
      </c>
      <c r="BS59" s="468">
        <v>0</v>
      </c>
      <c r="BT59" s="468">
        <v>0</v>
      </c>
      <c r="BU59" s="468">
        <v>0</v>
      </c>
      <c r="BV59" s="468">
        <v>1</v>
      </c>
      <c r="BW59" s="511">
        <v>0</v>
      </c>
      <c r="BX59" s="468">
        <v>0</v>
      </c>
      <c r="BY59" s="468">
        <f t="shared" si="23"/>
        <v>0.35599999999999998</v>
      </c>
      <c r="BZ59" s="469">
        <f t="shared" si="24"/>
        <v>100</v>
      </c>
      <c r="CA59" s="469" t="s">
        <v>174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452" customFormat="1" ht="30">
      <c r="A60" s="708" t="s">
        <v>125</v>
      </c>
      <c r="B60" s="459" t="s">
        <v>126</v>
      </c>
      <c r="C60" s="447" t="s">
        <v>127</v>
      </c>
      <c r="D60" s="668">
        <v>0</v>
      </c>
      <c r="E60" s="468">
        <v>0</v>
      </c>
      <c r="F60" s="668">
        <v>0</v>
      </c>
      <c r="G60" s="468">
        <v>0</v>
      </c>
      <c r="H60" s="468">
        <v>0</v>
      </c>
      <c r="I60" s="468">
        <v>0</v>
      </c>
      <c r="J60" s="468">
        <v>0</v>
      </c>
      <c r="K60" s="469">
        <v>0</v>
      </c>
      <c r="L60" s="468">
        <v>0</v>
      </c>
      <c r="M60" s="468">
        <v>0</v>
      </c>
      <c r="N60" s="468">
        <v>0</v>
      </c>
      <c r="O60" s="468">
        <v>0</v>
      </c>
      <c r="P60" s="468">
        <v>0</v>
      </c>
      <c r="Q60" s="468">
        <v>0</v>
      </c>
      <c r="R60" s="468">
        <v>0</v>
      </c>
      <c r="S60" s="468">
        <v>0</v>
      </c>
      <c r="T60" s="468">
        <v>0</v>
      </c>
      <c r="U60" s="468">
        <v>0</v>
      </c>
      <c r="V60" s="468">
        <v>0</v>
      </c>
      <c r="W60" s="468">
        <v>0</v>
      </c>
      <c r="X60" s="468">
        <v>0</v>
      </c>
      <c r="Y60" s="468">
        <v>0</v>
      </c>
      <c r="Z60" s="468">
        <v>0</v>
      </c>
      <c r="AA60" s="468">
        <v>0</v>
      </c>
      <c r="AB60" s="468">
        <v>0</v>
      </c>
      <c r="AC60" s="468">
        <v>0</v>
      </c>
      <c r="AD60" s="468">
        <v>0</v>
      </c>
      <c r="AE60" s="468">
        <v>0</v>
      </c>
      <c r="AF60" s="468">
        <v>0</v>
      </c>
      <c r="AG60" s="468">
        <v>0</v>
      </c>
      <c r="AH60" s="668">
        <v>0</v>
      </c>
      <c r="AI60" s="468">
        <v>0</v>
      </c>
      <c r="AJ60" s="468">
        <v>0</v>
      </c>
      <c r="AK60" s="468">
        <v>0</v>
      </c>
      <c r="AL60" s="468">
        <v>0</v>
      </c>
      <c r="AM60" s="469">
        <v>0</v>
      </c>
      <c r="AN60" s="668">
        <v>0</v>
      </c>
      <c r="AO60" s="668">
        <v>0</v>
      </c>
      <c r="AP60" s="468">
        <v>0</v>
      </c>
      <c r="AQ60" s="468">
        <v>0</v>
      </c>
      <c r="AR60" s="468">
        <v>0</v>
      </c>
      <c r="AS60" s="468">
        <v>0</v>
      </c>
      <c r="AT60" s="469">
        <v>0</v>
      </c>
      <c r="AU60" s="468">
        <v>0</v>
      </c>
      <c r="AV60" s="468">
        <v>0</v>
      </c>
      <c r="AW60" s="468">
        <v>0</v>
      </c>
      <c r="AX60" s="468">
        <v>0</v>
      </c>
      <c r="AY60" s="468">
        <v>0</v>
      </c>
      <c r="AZ60" s="468">
        <v>0</v>
      </c>
      <c r="BA60" s="468">
        <v>0</v>
      </c>
      <c r="BB60" s="468">
        <v>0</v>
      </c>
      <c r="BC60" s="468">
        <v>0</v>
      </c>
      <c r="BD60" s="468">
        <v>0</v>
      </c>
      <c r="BE60" s="468">
        <v>0</v>
      </c>
      <c r="BF60" s="468">
        <v>0</v>
      </c>
      <c r="BG60" s="468">
        <v>0</v>
      </c>
      <c r="BH60" s="468">
        <v>0</v>
      </c>
      <c r="BI60" s="468">
        <v>0</v>
      </c>
      <c r="BJ60" s="668">
        <v>0</v>
      </c>
      <c r="BK60" s="468">
        <v>0</v>
      </c>
      <c r="BL60" s="468">
        <v>0</v>
      </c>
      <c r="BM60" s="468">
        <v>0</v>
      </c>
      <c r="BN60" s="468">
        <v>0</v>
      </c>
      <c r="BO60" s="469">
        <v>0</v>
      </c>
      <c r="BP60" s="468">
        <v>0</v>
      </c>
      <c r="BQ60" s="468">
        <f>'3 ОС'!M60-'13квОС'!AV60-'13квОС'!BC60-'13квОС'!BJ60</f>
        <v>0</v>
      </c>
      <c r="BR60" s="468">
        <v>0</v>
      </c>
      <c r="BS60" s="468">
        <v>0</v>
      </c>
      <c r="BT60" s="468">
        <v>0</v>
      </c>
      <c r="BU60" s="468">
        <v>0</v>
      </c>
      <c r="BV60" s="469">
        <v>0</v>
      </c>
      <c r="BW60" s="468">
        <v>0</v>
      </c>
      <c r="BX60" s="468">
        <v>0</v>
      </c>
      <c r="BY60" s="468">
        <f>AO60</f>
        <v>0</v>
      </c>
      <c r="BZ60" s="469" t="s">
        <v>174</v>
      </c>
      <c r="CA60" s="469" t="s">
        <v>174</v>
      </c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</sheetData>
  <autoFilter ref="A20:CB60" xr:uid="{D46EF762-1732-4282-A71D-9E2F175C75BA}"/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.78740155696868896" right="0.39370077848434398" top="0.78740155696868896" bottom="0.78740155696868896" header="0.31496062874794001" footer="0.31496062874794001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62"/>
  <sheetViews>
    <sheetView zoomScale="80" zoomScaleNormal="80" workbookViewId="0">
      <selection activeCell="A6" sqref="A6"/>
    </sheetView>
  </sheetViews>
  <sheetFormatPr defaultColWidth="9" defaultRowHeight="15.75" customHeight="1"/>
  <cols>
    <col min="1" max="1" width="10.625" style="1" customWidth="1"/>
    <col min="2" max="2" width="37.875" style="1" customWidth="1"/>
    <col min="3" max="3" width="17.75" style="1" customWidth="1"/>
    <col min="4" max="4" width="24" style="1" customWidth="1"/>
    <col min="5" max="5" width="5.625" style="1" customWidth="1"/>
    <col min="6" max="6" width="8" style="1" customWidth="1"/>
    <col min="7" max="8" width="5.625" style="1" customWidth="1"/>
    <col min="9" max="9" width="6.875" style="1" customWidth="1"/>
    <col min="10" max="34" width="5.625" style="1" customWidth="1"/>
    <col min="35" max="16384" width="9" style="1"/>
  </cols>
  <sheetData>
    <row r="1" spans="1:34" ht="18.75">
      <c r="AH1" s="3" t="s">
        <v>998</v>
      </c>
    </row>
    <row r="2" spans="1:34" ht="18.75">
      <c r="AH2" s="4" t="s">
        <v>1</v>
      </c>
    </row>
    <row r="3" spans="1:34" ht="18.75">
      <c r="AH3" s="4" t="s">
        <v>2</v>
      </c>
    </row>
    <row r="4" spans="1:34" s="22" customFormat="1" ht="40.5" customHeight="1">
      <c r="A4" s="836" t="s">
        <v>1098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</row>
    <row r="5" spans="1:34" ht="18.75" customHeight="1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</row>
    <row r="6" spans="1:34" ht="18.75">
      <c r="A6" s="122"/>
      <c r="B6" s="122"/>
      <c r="C6" s="122"/>
      <c r="D6" s="122"/>
      <c r="E6" s="122"/>
      <c r="F6" s="122"/>
      <c r="G6" s="122"/>
      <c r="H6" s="122"/>
      <c r="I6" s="122"/>
    </row>
    <row r="7" spans="1:34" ht="18.75" customHeight="1">
      <c r="A7" s="837" t="s">
        <v>999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/>
      <c r="AE7" s="752"/>
      <c r="AF7" s="752"/>
      <c r="AG7" s="752"/>
      <c r="AH7" s="752"/>
    </row>
    <row r="8" spans="1:34">
      <c r="A8" s="746" t="s">
        <v>169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</row>
    <row r="9" spans="1:34">
      <c r="A9" s="121"/>
      <c r="B9" s="121"/>
      <c r="C9" s="121"/>
      <c r="D9" s="121"/>
      <c r="E9" s="121"/>
      <c r="F9" s="121"/>
      <c r="G9" s="121"/>
      <c r="H9" s="121"/>
      <c r="I9" s="121"/>
    </row>
    <row r="10" spans="1:34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</row>
    <row r="12" spans="1:34" ht="38.25" customHeight="1">
      <c r="A12" s="898" t="s">
        <v>1079</v>
      </c>
      <c r="B12" s="899"/>
      <c r="C12" s="899"/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  <c r="S12" s="899"/>
      <c r="T12" s="899"/>
      <c r="U12" s="899"/>
      <c r="V12" s="899"/>
      <c r="W12" s="899"/>
      <c r="X12" s="899"/>
      <c r="Y12" s="899"/>
      <c r="Z12" s="899"/>
      <c r="AA12" s="899"/>
      <c r="AB12" s="899"/>
      <c r="AC12" s="899"/>
      <c r="AD12" s="899"/>
      <c r="AE12" s="899"/>
      <c r="AF12" s="899"/>
      <c r="AG12" s="899"/>
      <c r="AH12" s="899"/>
    </row>
    <row r="13" spans="1:34">
      <c r="A13" s="746" t="s">
        <v>1000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</row>
    <row r="14" spans="1:34" ht="19.5" thickBot="1">
      <c r="A14" s="745"/>
      <c r="B14" s="745"/>
      <c r="C14" s="745"/>
      <c r="D14" s="745"/>
      <c r="E14" s="745"/>
      <c r="F14" s="745"/>
      <c r="G14" s="745"/>
      <c r="H14" s="745"/>
      <c r="I14" s="74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33" customHeight="1">
      <c r="A15" s="886" t="s">
        <v>6</v>
      </c>
      <c r="B15" s="892" t="s">
        <v>7</v>
      </c>
      <c r="C15" s="892" t="s">
        <v>8</v>
      </c>
      <c r="D15" s="889" t="s">
        <v>171</v>
      </c>
      <c r="E15" s="893" t="s">
        <v>1133</v>
      </c>
      <c r="F15" s="894"/>
      <c r="G15" s="894"/>
      <c r="H15" s="894"/>
      <c r="I15" s="894"/>
      <c r="J15" s="894"/>
      <c r="K15" s="894"/>
      <c r="L15" s="894"/>
      <c r="M15" s="894"/>
      <c r="N15" s="894"/>
      <c r="O15" s="894"/>
      <c r="P15" s="894"/>
      <c r="Q15" s="894"/>
      <c r="R15" s="894"/>
      <c r="S15" s="894"/>
      <c r="T15" s="894"/>
      <c r="U15" s="894"/>
      <c r="V15" s="894"/>
      <c r="W15" s="894"/>
      <c r="X15" s="894"/>
      <c r="Y15" s="894"/>
      <c r="Z15" s="894"/>
      <c r="AA15" s="894"/>
      <c r="AB15" s="894"/>
      <c r="AC15" s="894"/>
      <c r="AD15" s="894"/>
      <c r="AE15" s="894"/>
      <c r="AF15" s="894"/>
      <c r="AG15" s="894"/>
      <c r="AH15" s="895"/>
    </row>
    <row r="16" spans="1:34" ht="33" customHeight="1">
      <c r="A16" s="887"/>
      <c r="B16" s="784"/>
      <c r="C16" s="784"/>
      <c r="D16" s="782"/>
      <c r="E16" s="874"/>
      <c r="F16" s="838"/>
      <c r="G16" s="838"/>
      <c r="H16" s="838"/>
      <c r="I16" s="838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6"/>
      <c r="AH16" s="897"/>
    </row>
    <row r="17" spans="1:48" ht="37.5" customHeight="1">
      <c r="A17" s="887"/>
      <c r="B17" s="784"/>
      <c r="C17" s="784"/>
      <c r="D17" s="874"/>
      <c r="E17" s="780" t="s">
        <v>12</v>
      </c>
      <c r="F17" s="780"/>
      <c r="G17" s="780"/>
      <c r="H17" s="780"/>
      <c r="I17" s="780"/>
      <c r="J17" s="881" t="s">
        <v>13</v>
      </c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890"/>
      <c r="Z17" s="890"/>
      <c r="AA17" s="890"/>
      <c r="AB17" s="890"/>
      <c r="AC17" s="890"/>
      <c r="AD17" s="780"/>
      <c r="AE17" s="780"/>
      <c r="AF17" s="780"/>
      <c r="AG17" s="780"/>
      <c r="AH17" s="891"/>
    </row>
    <row r="18" spans="1:48" ht="30" customHeight="1">
      <c r="A18" s="887"/>
      <c r="B18" s="784"/>
      <c r="C18" s="784"/>
      <c r="D18" s="874"/>
      <c r="E18" s="780" t="s">
        <v>904</v>
      </c>
      <c r="F18" s="780"/>
      <c r="G18" s="780"/>
      <c r="H18" s="780"/>
      <c r="I18" s="780"/>
      <c r="J18" s="881" t="s">
        <v>919</v>
      </c>
      <c r="K18" s="780"/>
      <c r="L18" s="780"/>
      <c r="M18" s="780"/>
      <c r="N18" s="780"/>
      <c r="O18" s="780" t="s">
        <v>905</v>
      </c>
      <c r="P18" s="780"/>
      <c r="Q18" s="780"/>
      <c r="R18" s="780"/>
      <c r="S18" s="780"/>
      <c r="T18" s="780" t="s">
        <v>906</v>
      </c>
      <c r="U18" s="780"/>
      <c r="V18" s="780"/>
      <c r="W18" s="780"/>
      <c r="X18" s="880"/>
      <c r="Y18" s="780" t="s">
        <v>907</v>
      </c>
      <c r="Z18" s="780"/>
      <c r="AA18" s="780"/>
      <c r="AB18" s="780"/>
      <c r="AC18" s="780"/>
      <c r="AD18" s="881" t="s">
        <v>908</v>
      </c>
      <c r="AE18" s="780"/>
      <c r="AF18" s="780"/>
      <c r="AG18" s="780"/>
      <c r="AH18" s="891"/>
    </row>
    <row r="19" spans="1:48" ht="76.5" customHeight="1">
      <c r="A19" s="888"/>
      <c r="B19" s="784"/>
      <c r="C19" s="784"/>
      <c r="D19" s="875"/>
      <c r="E19" s="677" t="s">
        <v>160</v>
      </c>
      <c r="F19" s="677" t="s">
        <v>161</v>
      </c>
      <c r="G19" s="658" t="s">
        <v>162</v>
      </c>
      <c r="H19" s="677" t="s">
        <v>163</v>
      </c>
      <c r="I19" s="677" t="s">
        <v>164</v>
      </c>
      <c r="J19" s="519" t="s">
        <v>160</v>
      </c>
      <c r="K19" s="677" t="s">
        <v>161</v>
      </c>
      <c r="L19" s="658" t="s">
        <v>162</v>
      </c>
      <c r="M19" s="677" t="s">
        <v>163</v>
      </c>
      <c r="N19" s="677" t="s">
        <v>164</v>
      </c>
      <c r="O19" s="677" t="s">
        <v>160</v>
      </c>
      <c r="P19" s="677" t="s">
        <v>161</v>
      </c>
      <c r="Q19" s="658" t="s">
        <v>162</v>
      </c>
      <c r="R19" s="677" t="s">
        <v>163</v>
      </c>
      <c r="S19" s="677" t="s">
        <v>164</v>
      </c>
      <c r="T19" s="677" t="s">
        <v>160</v>
      </c>
      <c r="U19" s="677" t="s">
        <v>161</v>
      </c>
      <c r="V19" s="658" t="s">
        <v>162</v>
      </c>
      <c r="W19" s="677" t="s">
        <v>163</v>
      </c>
      <c r="X19" s="366" t="s">
        <v>164</v>
      </c>
      <c r="Y19" s="677" t="s">
        <v>160</v>
      </c>
      <c r="Z19" s="677" t="s">
        <v>161</v>
      </c>
      <c r="AA19" s="658" t="s">
        <v>162</v>
      </c>
      <c r="AB19" s="677" t="s">
        <v>163</v>
      </c>
      <c r="AC19" s="677" t="s">
        <v>164</v>
      </c>
      <c r="AD19" s="519" t="s">
        <v>160</v>
      </c>
      <c r="AE19" s="677" t="s">
        <v>161</v>
      </c>
      <c r="AF19" s="658" t="s">
        <v>162</v>
      </c>
      <c r="AG19" s="677" t="s">
        <v>163</v>
      </c>
      <c r="AH19" s="367" t="s">
        <v>164</v>
      </c>
    </row>
    <row r="20" spans="1:48">
      <c r="A20" s="684">
        <v>1</v>
      </c>
      <c r="B20" s="673">
        <v>2</v>
      </c>
      <c r="C20" s="673">
        <v>3</v>
      </c>
      <c r="D20" s="679">
        <v>4</v>
      </c>
      <c r="E20" s="673" t="s">
        <v>928</v>
      </c>
      <c r="F20" s="673" t="s">
        <v>929</v>
      </c>
      <c r="G20" s="673" t="s">
        <v>930</v>
      </c>
      <c r="H20" s="673" t="s">
        <v>931</v>
      </c>
      <c r="I20" s="673" t="s">
        <v>932</v>
      </c>
      <c r="J20" s="683" t="s">
        <v>963</v>
      </c>
      <c r="K20" s="673" t="s">
        <v>964</v>
      </c>
      <c r="L20" s="673" t="s">
        <v>965</v>
      </c>
      <c r="M20" s="673" t="s">
        <v>966</v>
      </c>
      <c r="N20" s="673" t="s">
        <v>967</v>
      </c>
      <c r="O20" s="673" t="s">
        <v>1001</v>
      </c>
      <c r="P20" s="673" t="s">
        <v>1002</v>
      </c>
      <c r="Q20" s="673" t="s">
        <v>1003</v>
      </c>
      <c r="R20" s="673" t="s">
        <v>1004</v>
      </c>
      <c r="S20" s="673" t="s">
        <v>1005</v>
      </c>
      <c r="T20" s="673" t="s">
        <v>1006</v>
      </c>
      <c r="U20" s="673" t="s">
        <v>1007</v>
      </c>
      <c r="V20" s="673" t="s">
        <v>1008</v>
      </c>
      <c r="W20" s="673" t="s">
        <v>1009</v>
      </c>
      <c r="X20" s="679" t="s">
        <v>1010</v>
      </c>
      <c r="Y20" s="673" t="s">
        <v>1011</v>
      </c>
      <c r="Z20" s="673" t="s">
        <v>1012</v>
      </c>
      <c r="AA20" s="673" t="s">
        <v>1013</v>
      </c>
      <c r="AB20" s="673" t="s">
        <v>1014</v>
      </c>
      <c r="AC20" s="673" t="s">
        <v>1015</v>
      </c>
      <c r="AD20" s="683" t="s">
        <v>1016</v>
      </c>
      <c r="AE20" s="673" t="s">
        <v>1017</v>
      </c>
      <c r="AF20" s="673" t="s">
        <v>1018</v>
      </c>
      <c r="AG20" s="673" t="s">
        <v>1019</v>
      </c>
      <c r="AH20" s="680" t="s">
        <v>1020</v>
      </c>
    </row>
    <row r="21" spans="1:48" ht="32.25" customHeight="1">
      <c r="A21" s="323" t="s">
        <v>22</v>
      </c>
      <c r="B21" s="324" t="s">
        <v>23</v>
      </c>
      <c r="C21" s="40" t="s">
        <v>24</v>
      </c>
      <c r="D21" s="679" t="s">
        <v>174</v>
      </c>
      <c r="E21" s="673">
        <f t="shared" ref="E21:AA21" si="0">E22+E23+E24</f>
        <v>1.2</v>
      </c>
      <c r="F21" s="673">
        <f t="shared" si="0"/>
        <v>0.72</v>
      </c>
      <c r="G21" s="673">
        <f t="shared" si="0"/>
        <v>6.2</v>
      </c>
      <c r="H21" s="673">
        <f t="shared" si="0"/>
        <v>2.2200000000000002</v>
      </c>
      <c r="I21" s="673">
        <f t="shared" si="0"/>
        <v>23</v>
      </c>
      <c r="J21" s="683">
        <f t="shared" si="0"/>
        <v>0</v>
      </c>
      <c r="K21" s="673">
        <f t="shared" si="0"/>
        <v>0</v>
      </c>
      <c r="L21" s="673">
        <f t="shared" si="0"/>
        <v>0</v>
      </c>
      <c r="M21" s="673">
        <f t="shared" si="0"/>
        <v>0</v>
      </c>
      <c r="N21" s="673">
        <f t="shared" si="0"/>
        <v>0</v>
      </c>
      <c r="O21" s="673">
        <f t="shared" si="0"/>
        <v>0</v>
      </c>
      <c r="P21" s="673">
        <f t="shared" si="0"/>
        <v>0</v>
      </c>
      <c r="Q21" s="673">
        <f t="shared" si="0"/>
        <v>0</v>
      </c>
      <c r="R21" s="673">
        <f t="shared" si="0"/>
        <v>0</v>
      </c>
      <c r="S21" s="673">
        <f t="shared" si="0"/>
        <v>0</v>
      </c>
      <c r="T21" s="673">
        <f t="shared" si="0"/>
        <v>0</v>
      </c>
      <c r="U21" s="673">
        <f t="shared" si="0"/>
        <v>0</v>
      </c>
      <c r="V21" s="673">
        <f t="shared" si="0"/>
        <v>0</v>
      </c>
      <c r="W21" s="673">
        <f t="shared" si="0"/>
        <v>0</v>
      </c>
      <c r="X21" s="679">
        <f t="shared" si="0"/>
        <v>1</v>
      </c>
      <c r="Y21" s="673">
        <f t="shared" si="0"/>
        <v>0</v>
      </c>
      <c r="Z21" s="673">
        <f t="shared" si="0"/>
        <v>0</v>
      </c>
      <c r="AA21" s="673">
        <f t="shared" si="0"/>
        <v>0</v>
      </c>
      <c r="AB21" s="673">
        <f>AB22+AB23+AB24</f>
        <v>0</v>
      </c>
      <c r="AC21" s="673">
        <f t="shared" ref="AC21:AH21" si="1">AC22+AC23+AC24</f>
        <v>0</v>
      </c>
      <c r="AD21" s="683">
        <f t="shared" si="1"/>
        <v>0</v>
      </c>
      <c r="AE21" s="673">
        <f t="shared" si="1"/>
        <v>0</v>
      </c>
      <c r="AF21" s="673">
        <f t="shared" si="1"/>
        <v>0</v>
      </c>
      <c r="AG21" s="673">
        <f t="shared" si="1"/>
        <v>0</v>
      </c>
      <c r="AH21" s="680">
        <f t="shared" si="1"/>
        <v>0</v>
      </c>
    </row>
    <row r="22" spans="1:48" ht="31.5">
      <c r="A22" s="325" t="s">
        <v>25</v>
      </c>
      <c r="B22" s="326" t="s">
        <v>26</v>
      </c>
      <c r="C22" s="40" t="s">
        <v>24</v>
      </c>
      <c r="D22" s="679" t="s">
        <v>174</v>
      </c>
      <c r="E22" s="673">
        <f t="shared" ref="E22:L22" si="2">E26</f>
        <v>0</v>
      </c>
      <c r="F22" s="673">
        <f t="shared" si="2"/>
        <v>0</v>
      </c>
      <c r="G22" s="673">
        <f t="shared" si="2"/>
        <v>0</v>
      </c>
      <c r="H22" s="673">
        <f t="shared" si="2"/>
        <v>0</v>
      </c>
      <c r="I22" s="270">
        <f>I26+I35</f>
        <v>15</v>
      </c>
      <c r="J22" s="683">
        <f t="shared" si="2"/>
        <v>0</v>
      </c>
      <c r="K22" s="673">
        <f t="shared" si="2"/>
        <v>0</v>
      </c>
      <c r="L22" s="673">
        <f t="shared" si="2"/>
        <v>0</v>
      </c>
      <c r="M22" s="673">
        <f>M26</f>
        <v>0</v>
      </c>
      <c r="N22" s="673">
        <f>N26</f>
        <v>0</v>
      </c>
      <c r="O22" s="673">
        <f t="shared" ref="O22:AH22" si="3">O26</f>
        <v>0</v>
      </c>
      <c r="P22" s="673">
        <f t="shared" si="3"/>
        <v>0</v>
      </c>
      <c r="Q22" s="673">
        <f t="shared" si="3"/>
        <v>0</v>
      </c>
      <c r="R22" s="673">
        <f t="shared" si="3"/>
        <v>0</v>
      </c>
      <c r="S22" s="673">
        <f t="shared" si="3"/>
        <v>0</v>
      </c>
      <c r="T22" s="673">
        <f t="shared" si="3"/>
        <v>0</v>
      </c>
      <c r="U22" s="673">
        <f t="shared" si="3"/>
        <v>0</v>
      </c>
      <c r="V22" s="673">
        <f t="shared" si="3"/>
        <v>0</v>
      </c>
      <c r="W22" s="673">
        <f t="shared" si="3"/>
        <v>0</v>
      </c>
      <c r="X22" s="679">
        <f t="shared" si="3"/>
        <v>0</v>
      </c>
      <c r="Y22" s="673">
        <f t="shared" si="3"/>
        <v>0</v>
      </c>
      <c r="Z22" s="673">
        <f t="shared" si="3"/>
        <v>0</v>
      </c>
      <c r="AA22" s="673">
        <f t="shared" si="3"/>
        <v>0</v>
      </c>
      <c r="AB22" s="673">
        <f t="shared" si="3"/>
        <v>0</v>
      </c>
      <c r="AC22" s="673">
        <f t="shared" si="3"/>
        <v>0</v>
      </c>
      <c r="AD22" s="683">
        <f t="shared" si="3"/>
        <v>0</v>
      </c>
      <c r="AE22" s="673">
        <f t="shared" si="3"/>
        <v>0</v>
      </c>
      <c r="AF22" s="673">
        <f t="shared" si="3"/>
        <v>0</v>
      </c>
      <c r="AG22" s="673">
        <f t="shared" si="3"/>
        <v>0</v>
      </c>
      <c r="AH22" s="680">
        <f t="shared" si="3"/>
        <v>0</v>
      </c>
    </row>
    <row r="23" spans="1:48" ht="31.5">
      <c r="A23" s="325" t="s">
        <v>27</v>
      </c>
      <c r="B23" s="326" t="s">
        <v>28</v>
      </c>
      <c r="C23" s="40" t="s">
        <v>24</v>
      </c>
      <c r="D23" s="679" t="s">
        <v>174</v>
      </c>
      <c r="E23" s="673">
        <f t="shared" ref="E23:AH23" si="4">E38</f>
        <v>1.2</v>
      </c>
      <c r="F23" s="673">
        <f t="shared" si="4"/>
        <v>0.72</v>
      </c>
      <c r="G23" s="673">
        <f t="shared" si="4"/>
        <v>6.2</v>
      </c>
      <c r="H23" s="673">
        <f t="shared" si="4"/>
        <v>2.2200000000000002</v>
      </c>
      <c r="I23" s="673">
        <f t="shared" si="4"/>
        <v>1</v>
      </c>
      <c r="J23" s="683">
        <f t="shared" si="4"/>
        <v>0</v>
      </c>
      <c r="K23" s="673">
        <f t="shared" si="4"/>
        <v>0</v>
      </c>
      <c r="L23" s="673">
        <f t="shared" si="4"/>
        <v>0</v>
      </c>
      <c r="M23" s="673">
        <f t="shared" si="4"/>
        <v>0</v>
      </c>
      <c r="N23" s="673">
        <f t="shared" si="4"/>
        <v>0</v>
      </c>
      <c r="O23" s="673">
        <f t="shared" si="4"/>
        <v>0</v>
      </c>
      <c r="P23" s="673">
        <f t="shared" si="4"/>
        <v>0</v>
      </c>
      <c r="Q23" s="673">
        <f t="shared" si="4"/>
        <v>0</v>
      </c>
      <c r="R23" s="673">
        <f t="shared" si="4"/>
        <v>0</v>
      </c>
      <c r="S23" s="673">
        <f t="shared" si="4"/>
        <v>0</v>
      </c>
      <c r="T23" s="673">
        <f t="shared" si="4"/>
        <v>0</v>
      </c>
      <c r="U23" s="673">
        <f t="shared" si="4"/>
        <v>0</v>
      </c>
      <c r="V23" s="673">
        <f t="shared" si="4"/>
        <v>0</v>
      </c>
      <c r="W23" s="673">
        <f t="shared" si="4"/>
        <v>0</v>
      </c>
      <c r="X23" s="679">
        <f t="shared" si="4"/>
        <v>0</v>
      </c>
      <c r="Y23" s="673">
        <f t="shared" si="4"/>
        <v>0</v>
      </c>
      <c r="Z23" s="673">
        <f t="shared" si="4"/>
        <v>0</v>
      </c>
      <c r="AA23" s="673">
        <f t="shared" si="4"/>
        <v>0</v>
      </c>
      <c r="AB23" s="673">
        <f t="shared" si="4"/>
        <v>0</v>
      </c>
      <c r="AC23" s="673">
        <f t="shared" si="4"/>
        <v>0</v>
      </c>
      <c r="AD23" s="683">
        <f t="shared" si="4"/>
        <v>0</v>
      </c>
      <c r="AE23" s="673">
        <f t="shared" si="4"/>
        <v>0</v>
      </c>
      <c r="AF23" s="673">
        <f t="shared" si="4"/>
        <v>0</v>
      </c>
      <c r="AG23" s="673">
        <f t="shared" si="4"/>
        <v>0</v>
      </c>
      <c r="AH23" s="680">
        <f t="shared" si="4"/>
        <v>0</v>
      </c>
    </row>
    <row r="24" spans="1:48">
      <c r="A24" s="325" t="s">
        <v>29</v>
      </c>
      <c r="B24" s="326" t="s">
        <v>30</v>
      </c>
      <c r="C24" s="40" t="s">
        <v>24</v>
      </c>
      <c r="D24" s="679" t="s">
        <v>174</v>
      </c>
      <c r="E24" s="673">
        <f t="shared" ref="E24:AH24" si="5">E50</f>
        <v>0</v>
      </c>
      <c r="F24" s="673">
        <f t="shared" si="5"/>
        <v>0</v>
      </c>
      <c r="G24" s="673">
        <f t="shared" si="5"/>
        <v>0</v>
      </c>
      <c r="H24" s="673">
        <f t="shared" si="5"/>
        <v>0</v>
      </c>
      <c r="I24" s="673">
        <f t="shared" si="5"/>
        <v>7</v>
      </c>
      <c r="J24" s="683">
        <f t="shared" si="5"/>
        <v>0</v>
      </c>
      <c r="K24" s="673">
        <f t="shared" si="5"/>
        <v>0</v>
      </c>
      <c r="L24" s="673">
        <f t="shared" si="5"/>
        <v>0</v>
      </c>
      <c r="M24" s="673">
        <f t="shared" si="5"/>
        <v>0</v>
      </c>
      <c r="N24" s="673">
        <f t="shared" si="5"/>
        <v>0</v>
      </c>
      <c r="O24" s="673">
        <f t="shared" si="5"/>
        <v>0</v>
      </c>
      <c r="P24" s="673">
        <f t="shared" si="5"/>
        <v>0</v>
      </c>
      <c r="Q24" s="673">
        <f t="shared" si="5"/>
        <v>0</v>
      </c>
      <c r="R24" s="673">
        <f t="shared" si="5"/>
        <v>0</v>
      </c>
      <c r="S24" s="673">
        <f t="shared" si="5"/>
        <v>0</v>
      </c>
      <c r="T24" s="673">
        <f t="shared" si="5"/>
        <v>0</v>
      </c>
      <c r="U24" s="673">
        <f t="shared" si="5"/>
        <v>0</v>
      </c>
      <c r="V24" s="673">
        <f t="shared" si="5"/>
        <v>0</v>
      </c>
      <c r="W24" s="673">
        <f t="shared" si="5"/>
        <v>0</v>
      </c>
      <c r="X24" s="679">
        <f t="shared" si="5"/>
        <v>1</v>
      </c>
      <c r="Y24" s="673">
        <f t="shared" si="5"/>
        <v>0</v>
      </c>
      <c r="Z24" s="673">
        <f t="shared" si="5"/>
        <v>0</v>
      </c>
      <c r="AA24" s="673">
        <f t="shared" si="5"/>
        <v>0</v>
      </c>
      <c r="AB24" s="673">
        <f t="shared" si="5"/>
        <v>0</v>
      </c>
      <c r="AC24" s="673">
        <f t="shared" si="5"/>
        <v>0</v>
      </c>
      <c r="AD24" s="683">
        <f t="shared" si="5"/>
        <v>0</v>
      </c>
      <c r="AE24" s="673">
        <f t="shared" si="5"/>
        <v>0</v>
      </c>
      <c r="AF24" s="673">
        <f t="shared" si="5"/>
        <v>0</v>
      </c>
      <c r="AG24" s="673">
        <f t="shared" si="5"/>
        <v>0</v>
      </c>
      <c r="AH24" s="680">
        <f t="shared" si="5"/>
        <v>0</v>
      </c>
    </row>
    <row r="25" spans="1:48">
      <c r="A25" s="325">
        <v>1</v>
      </c>
      <c r="B25" s="326" t="s">
        <v>31</v>
      </c>
      <c r="C25" s="40" t="s">
        <v>24</v>
      </c>
      <c r="D25" s="679" t="s">
        <v>174</v>
      </c>
      <c r="E25" s="673">
        <f t="shared" ref="E25:AH25" si="6">E26+E38+E50</f>
        <v>1.2</v>
      </c>
      <c r="F25" s="673">
        <f t="shared" si="6"/>
        <v>0.72</v>
      </c>
      <c r="G25" s="673">
        <f t="shared" si="6"/>
        <v>6.2</v>
      </c>
      <c r="H25" s="673">
        <f t="shared" si="6"/>
        <v>2.2200000000000002</v>
      </c>
      <c r="I25" s="673">
        <f t="shared" si="6"/>
        <v>22</v>
      </c>
      <c r="J25" s="683">
        <f t="shared" si="6"/>
        <v>0</v>
      </c>
      <c r="K25" s="673">
        <f t="shared" si="6"/>
        <v>0</v>
      </c>
      <c r="L25" s="673">
        <f t="shared" si="6"/>
        <v>0</v>
      </c>
      <c r="M25" s="673">
        <f>M26+M38+M50</f>
        <v>0</v>
      </c>
      <c r="N25" s="673">
        <f t="shared" si="6"/>
        <v>0</v>
      </c>
      <c r="O25" s="673">
        <f t="shared" si="6"/>
        <v>0</v>
      </c>
      <c r="P25" s="673">
        <f t="shared" si="6"/>
        <v>0</v>
      </c>
      <c r="Q25" s="673">
        <f t="shared" si="6"/>
        <v>0</v>
      </c>
      <c r="R25" s="673">
        <f t="shared" si="6"/>
        <v>0</v>
      </c>
      <c r="S25" s="673">
        <f t="shared" si="6"/>
        <v>0</v>
      </c>
      <c r="T25" s="673">
        <f t="shared" si="6"/>
        <v>0</v>
      </c>
      <c r="U25" s="673">
        <f t="shared" si="6"/>
        <v>0</v>
      </c>
      <c r="V25" s="673">
        <f t="shared" si="6"/>
        <v>0</v>
      </c>
      <c r="W25" s="673">
        <f t="shared" si="6"/>
        <v>0</v>
      </c>
      <c r="X25" s="679">
        <f t="shared" si="6"/>
        <v>1</v>
      </c>
      <c r="Y25" s="673">
        <f>Y26+Y38+Y50</f>
        <v>0</v>
      </c>
      <c r="Z25" s="673">
        <f t="shared" si="6"/>
        <v>0</v>
      </c>
      <c r="AA25" s="673">
        <f t="shared" si="6"/>
        <v>0</v>
      </c>
      <c r="AB25" s="673">
        <f t="shared" si="6"/>
        <v>0</v>
      </c>
      <c r="AC25" s="673">
        <f t="shared" si="6"/>
        <v>0</v>
      </c>
      <c r="AD25" s="683">
        <f t="shared" si="6"/>
        <v>0</v>
      </c>
      <c r="AE25" s="673">
        <f t="shared" si="6"/>
        <v>0</v>
      </c>
      <c r="AF25" s="673">
        <f t="shared" si="6"/>
        <v>0</v>
      </c>
      <c r="AG25" s="673">
        <f t="shared" si="6"/>
        <v>0</v>
      </c>
      <c r="AH25" s="680">
        <f t="shared" si="6"/>
        <v>0</v>
      </c>
    </row>
    <row r="26" spans="1:48" ht="47.25">
      <c r="A26" s="327" t="s">
        <v>32</v>
      </c>
      <c r="B26" s="326" t="s">
        <v>33</v>
      </c>
      <c r="C26" s="40" t="s">
        <v>24</v>
      </c>
      <c r="D26" s="679" t="s">
        <v>174</v>
      </c>
      <c r="E26" s="673">
        <f t="shared" ref="E26:AC26" si="7">E27</f>
        <v>0</v>
      </c>
      <c r="F26" s="673">
        <f t="shared" si="7"/>
        <v>0</v>
      </c>
      <c r="G26" s="673">
        <f t="shared" si="7"/>
        <v>0</v>
      </c>
      <c r="H26" s="673">
        <f t="shared" si="7"/>
        <v>0</v>
      </c>
      <c r="I26" s="673">
        <f t="shared" si="7"/>
        <v>14</v>
      </c>
      <c r="J26" s="683">
        <f t="shared" si="7"/>
        <v>0</v>
      </c>
      <c r="K26" s="673">
        <f t="shared" si="7"/>
        <v>0</v>
      </c>
      <c r="L26" s="673">
        <f t="shared" si="7"/>
        <v>0</v>
      </c>
      <c r="M26" s="673">
        <f t="shared" si="7"/>
        <v>0</v>
      </c>
      <c r="N26" s="673">
        <f t="shared" si="7"/>
        <v>0</v>
      </c>
      <c r="O26" s="673">
        <f t="shared" si="7"/>
        <v>0</v>
      </c>
      <c r="P26" s="673">
        <f t="shared" si="7"/>
        <v>0</v>
      </c>
      <c r="Q26" s="673">
        <f t="shared" si="7"/>
        <v>0</v>
      </c>
      <c r="R26" s="673">
        <f t="shared" si="7"/>
        <v>0</v>
      </c>
      <c r="S26" s="673">
        <f t="shared" si="7"/>
        <v>0</v>
      </c>
      <c r="T26" s="673">
        <f t="shared" si="7"/>
        <v>0</v>
      </c>
      <c r="U26" s="673">
        <f t="shared" si="7"/>
        <v>0</v>
      </c>
      <c r="V26" s="673">
        <f t="shared" si="7"/>
        <v>0</v>
      </c>
      <c r="W26" s="673">
        <f t="shared" si="7"/>
        <v>0</v>
      </c>
      <c r="X26" s="679">
        <f t="shared" si="7"/>
        <v>0</v>
      </c>
      <c r="Y26" s="673">
        <f t="shared" si="7"/>
        <v>0</v>
      </c>
      <c r="Z26" s="673">
        <f t="shared" si="7"/>
        <v>0</v>
      </c>
      <c r="AA26" s="673">
        <f t="shared" si="7"/>
        <v>0</v>
      </c>
      <c r="AB26" s="673">
        <f t="shared" si="7"/>
        <v>0</v>
      </c>
      <c r="AC26" s="673">
        <f t="shared" si="7"/>
        <v>0</v>
      </c>
      <c r="AD26" s="683">
        <v>0</v>
      </c>
      <c r="AE26" s="673">
        <v>0</v>
      </c>
      <c r="AF26" s="673">
        <v>0</v>
      </c>
      <c r="AG26" s="673">
        <v>0</v>
      </c>
      <c r="AH26" s="680">
        <v>0</v>
      </c>
    </row>
    <row r="27" spans="1:48" ht="47.25">
      <c r="A27" s="327" t="s">
        <v>34</v>
      </c>
      <c r="B27" s="326" t="s">
        <v>35</v>
      </c>
      <c r="C27" s="673" t="s">
        <v>24</v>
      </c>
      <c r="D27" s="679" t="s">
        <v>174</v>
      </c>
      <c r="E27" s="673">
        <f t="shared" ref="E27:AC27" si="8">E28+E31+E33</f>
        <v>0</v>
      </c>
      <c r="F27" s="673">
        <f t="shared" si="8"/>
        <v>0</v>
      </c>
      <c r="G27" s="673">
        <f t="shared" si="8"/>
        <v>0</v>
      </c>
      <c r="H27" s="673">
        <f t="shared" si="8"/>
        <v>0</v>
      </c>
      <c r="I27" s="673">
        <f t="shared" si="8"/>
        <v>14</v>
      </c>
      <c r="J27" s="683">
        <f t="shared" si="8"/>
        <v>0</v>
      </c>
      <c r="K27" s="673">
        <f t="shared" si="8"/>
        <v>0</v>
      </c>
      <c r="L27" s="673">
        <f t="shared" si="8"/>
        <v>0</v>
      </c>
      <c r="M27" s="673">
        <f t="shared" si="8"/>
        <v>0</v>
      </c>
      <c r="N27" s="673">
        <f t="shared" si="8"/>
        <v>0</v>
      </c>
      <c r="O27" s="673">
        <f t="shared" si="8"/>
        <v>0</v>
      </c>
      <c r="P27" s="673">
        <f t="shared" si="8"/>
        <v>0</v>
      </c>
      <c r="Q27" s="673">
        <f t="shared" si="8"/>
        <v>0</v>
      </c>
      <c r="R27" s="673">
        <f t="shared" si="8"/>
        <v>0</v>
      </c>
      <c r="S27" s="673">
        <f t="shared" si="8"/>
        <v>0</v>
      </c>
      <c r="T27" s="673">
        <f t="shared" si="8"/>
        <v>0</v>
      </c>
      <c r="U27" s="673">
        <f t="shared" si="8"/>
        <v>0</v>
      </c>
      <c r="V27" s="673">
        <f t="shared" si="8"/>
        <v>0</v>
      </c>
      <c r="W27" s="673">
        <f t="shared" si="8"/>
        <v>0</v>
      </c>
      <c r="X27" s="679">
        <f t="shared" si="8"/>
        <v>0</v>
      </c>
      <c r="Y27" s="673">
        <f t="shared" si="8"/>
        <v>0</v>
      </c>
      <c r="Z27" s="673">
        <f t="shared" si="8"/>
        <v>0</v>
      </c>
      <c r="AA27" s="673">
        <f t="shared" si="8"/>
        <v>0</v>
      </c>
      <c r="AB27" s="673">
        <f t="shared" si="8"/>
        <v>0</v>
      </c>
      <c r="AC27" s="673">
        <f t="shared" si="8"/>
        <v>0</v>
      </c>
      <c r="AD27" s="683">
        <v>0</v>
      </c>
      <c r="AE27" s="673">
        <v>0</v>
      </c>
      <c r="AF27" s="673">
        <v>0</v>
      </c>
      <c r="AG27" s="673">
        <v>0</v>
      </c>
      <c r="AH27" s="680">
        <v>0</v>
      </c>
    </row>
    <row r="28" spans="1:48" ht="47.25">
      <c r="A28" s="327" t="s">
        <v>36</v>
      </c>
      <c r="B28" s="326" t="s">
        <v>37</v>
      </c>
      <c r="C28" s="673" t="s">
        <v>24</v>
      </c>
      <c r="D28" s="679" t="s">
        <v>174</v>
      </c>
      <c r="E28" s="673">
        <f t="shared" ref="E28:AC28" si="9">E29+E30</f>
        <v>0</v>
      </c>
      <c r="F28" s="673">
        <f t="shared" si="9"/>
        <v>0</v>
      </c>
      <c r="G28" s="673">
        <f t="shared" si="9"/>
        <v>0</v>
      </c>
      <c r="H28" s="673">
        <f t="shared" si="9"/>
        <v>0</v>
      </c>
      <c r="I28" s="673">
        <f t="shared" si="9"/>
        <v>7</v>
      </c>
      <c r="J28" s="683">
        <f t="shared" si="9"/>
        <v>0</v>
      </c>
      <c r="K28" s="673">
        <f t="shared" si="9"/>
        <v>0</v>
      </c>
      <c r="L28" s="673">
        <f t="shared" si="9"/>
        <v>0</v>
      </c>
      <c r="M28" s="673">
        <f t="shared" si="9"/>
        <v>0</v>
      </c>
      <c r="N28" s="673">
        <f t="shared" si="9"/>
        <v>0</v>
      </c>
      <c r="O28" s="673">
        <f t="shared" si="9"/>
        <v>0</v>
      </c>
      <c r="P28" s="673">
        <f t="shared" si="9"/>
        <v>0</v>
      </c>
      <c r="Q28" s="673">
        <f t="shared" si="9"/>
        <v>0</v>
      </c>
      <c r="R28" s="673">
        <f t="shared" si="9"/>
        <v>0</v>
      </c>
      <c r="S28" s="673">
        <f t="shared" si="9"/>
        <v>0</v>
      </c>
      <c r="T28" s="673">
        <f t="shared" si="9"/>
        <v>0</v>
      </c>
      <c r="U28" s="673">
        <f t="shared" si="9"/>
        <v>0</v>
      </c>
      <c r="V28" s="673">
        <f t="shared" si="9"/>
        <v>0</v>
      </c>
      <c r="W28" s="673">
        <f t="shared" si="9"/>
        <v>0</v>
      </c>
      <c r="X28" s="679">
        <f t="shared" si="9"/>
        <v>0</v>
      </c>
      <c r="Y28" s="673">
        <f t="shared" si="9"/>
        <v>0</v>
      </c>
      <c r="Z28" s="673">
        <f t="shared" si="9"/>
        <v>0</v>
      </c>
      <c r="AA28" s="673">
        <f t="shared" si="9"/>
        <v>0</v>
      </c>
      <c r="AB28" s="673">
        <f t="shared" si="9"/>
        <v>0</v>
      </c>
      <c r="AC28" s="673">
        <f t="shared" si="9"/>
        <v>0</v>
      </c>
      <c r="AD28" s="683">
        <v>0</v>
      </c>
      <c r="AE28" s="673">
        <v>0</v>
      </c>
      <c r="AF28" s="673">
        <v>0</v>
      </c>
      <c r="AG28" s="673">
        <v>0</v>
      </c>
      <c r="AH28" s="680">
        <v>0</v>
      </c>
    </row>
    <row r="29" spans="1:48" s="452" customFormat="1">
      <c r="A29" s="709" t="s">
        <v>38</v>
      </c>
      <c r="B29" s="559" t="s">
        <v>39</v>
      </c>
      <c r="C29" s="554" t="s">
        <v>40</v>
      </c>
      <c r="D29" s="516" t="s">
        <v>174</v>
      </c>
      <c r="E29" s="468">
        <v>0</v>
      </c>
      <c r="F29" s="468">
        <f>E29*0.6</f>
        <v>0</v>
      </c>
      <c r="G29" s="468">
        <v>0</v>
      </c>
      <c r="H29" s="468">
        <f>E29*0.8</f>
        <v>0</v>
      </c>
      <c r="I29" s="468">
        <v>6</v>
      </c>
      <c r="J29" s="511">
        <v>0</v>
      </c>
      <c r="K29" s="468">
        <f>J29*0.6</f>
        <v>0</v>
      </c>
      <c r="L29" s="468">
        <v>0</v>
      </c>
      <c r="M29" s="468">
        <f>J29*0.8</f>
        <v>0</v>
      </c>
      <c r="N29" s="468">
        <v>0</v>
      </c>
      <c r="O29" s="560">
        <v>0</v>
      </c>
      <c r="P29" s="560">
        <v>0</v>
      </c>
      <c r="Q29" s="560">
        <v>0</v>
      </c>
      <c r="R29" s="560">
        <v>0</v>
      </c>
      <c r="S29" s="560">
        <v>0</v>
      </c>
      <c r="T29" s="560">
        <v>0</v>
      </c>
      <c r="U29" s="560">
        <v>0</v>
      </c>
      <c r="V29" s="560">
        <v>0</v>
      </c>
      <c r="W29" s="560">
        <v>0</v>
      </c>
      <c r="X29" s="623">
        <v>0</v>
      </c>
      <c r="Y29" s="560">
        <v>0</v>
      </c>
      <c r="Z29" s="560">
        <v>0</v>
      </c>
      <c r="AA29" s="560">
        <v>0</v>
      </c>
      <c r="AB29" s="560">
        <v>0</v>
      </c>
      <c r="AC29" s="560">
        <v>0</v>
      </c>
      <c r="AD29" s="511">
        <v>0</v>
      </c>
      <c r="AE29" s="468">
        <f>AD29*0.6</f>
        <v>0</v>
      </c>
      <c r="AF29" s="468">
        <v>0</v>
      </c>
      <c r="AG29" s="468">
        <f>AD29*0.8</f>
        <v>0</v>
      </c>
      <c r="AH29" s="555"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452" customFormat="1" ht="24.75">
      <c r="A30" s="709" t="s">
        <v>41</v>
      </c>
      <c r="B30" s="559" t="s">
        <v>42</v>
      </c>
      <c r="C30" s="554" t="s">
        <v>43</v>
      </c>
      <c r="D30" s="516" t="s">
        <v>174</v>
      </c>
      <c r="E30" s="468">
        <v>0</v>
      </c>
      <c r="F30" s="468">
        <f>E30*0.6</f>
        <v>0</v>
      </c>
      <c r="G30" s="468">
        <v>0</v>
      </c>
      <c r="H30" s="468">
        <f>E30*0.8</f>
        <v>0</v>
      </c>
      <c r="I30" s="468">
        <v>1</v>
      </c>
      <c r="J30" s="511">
        <v>0</v>
      </c>
      <c r="K30" s="468">
        <f>J30*0.6</f>
        <v>0</v>
      </c>
      <c r="L30" s="468">
        <v>0</v>
      </c>
      <c r="M30" s="468">
        <f>J30*0.8</f>
        <v>0</v>
      </c>
      <c r="N30" s="468">
        <v>0</v>
      </c>
      <c r="O30" s="560">
        <v>0</v>
      </c>
      <c r="P30" s="560">
        <v>0</v>
      </c>
      <c r="Q30" s="560">
        <v>0</v>
      </c>
      <c r="R30" s="560">
        <v>0</v>
      </c>
      <c r="S30" s="560">
        <v>0</v>
      </c>
      <c r="T30" s="560">
        <v>0</v>
      </c>
      <c r="U30" s="560">
        <v>0</v>
      </c>
      <c r="V30" s="560">
        <v>0</v>
      </c>
      <c r="W30" s="560">
        <v>0</v>
      </c>
      <c r="X30" s="623">
        <v>0</v>
      </c>
      <c r="Y30" s="560">
        <v>0</v>
      </c>
      <c r="Z30" s="560">
        <v>0</v>
      </c>
      <c r="AA30" s="560">
        <v>0</v>
      </c>
      <c r="AB30" s="560">
        <v>0</v>
      </c>
      <c r="AC30" s="560">
        <v>0</v>
      </c>
      <c r="AD30" s="511">
        <v>0</v>
      </c>
      <c r="AE30" s="468">
        <f>AD30*0.6</f>
        <v>0</v>
      </c>
      <c r="AF30" s="468">
        <v>0</v>
      </c>
      <c r="AG30" s="468">
        <f>AD30*0.8</f>
        <v>0</v>
      </c>
      <c r="AH30" s="555"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31.5">
      <c r="A31" s="327" t="s">
        <v>44</v>
      </c>
      <c r="B31" s="326" t="s">
        <v>45</v>
      </c>
      <c r="C31" s="673" t="s">
        <v>24</v>
      </c>
      <c r="D31" s="679" t="s">
        <v>174</v>
      </c>
      <c r="E31" s="673">
        <f t="shared" ref="E31:M31" si="10">E32</f>
        <v>0</v>
      </c>
      <c r="F31" s="673">
        <f t="shared" si="10"/>
        <v>0</v>
      </c>
      <c r="G31" s="673">
        <f t="shared" si="10"/>
        <v>0</v>
      </c>
      <c r="H31" s="673">
        <f t="shared" si="10"/>
        <v>0</v>
      </c>
      <c r="I31" s="673">
        <f t="shared" si="10"/>
        <v>4</v>
      </c>
      <c r="J31" s="683">
        <f t="shared" si="10"/>
        <v>0</v>
      </c>
      <c r="K31" s="673">
        <f t="shared" si="10"/>
        <v>0</v>
      </c>
      <c r="L31" s="673">
        <f t="shared" si="10"/>
        <v>0</v>
      </c>
      <c r="M31" s="673">
        <f t="shared" si="10"/>
        <v>0</v>
      </c>
      <c r="N31" s="673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624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683">
        <v>0</v>
      </c>
      <c r="AE31" s="673">
        <v>0</v>
      </c>
      <c r="AF31" s="673">
        <v>0</v>
      </c>
      <c r="AG31" s="673">
        <v>0</v>
      </c>
      <c r="AH31" s="680">
        <v>0</v>
      </c>
    </row>
    <row r="32" spans="1:48" s="551" customFormat="1" ht="24.75">
      <c r="A32" s="552" t="s">
        <v>46</v>
      </c>
      <c r="B32" s="559" t="s">
        <v>47</v>
      </c>
      <c r="C32" s="554" t="s">
        <v>48</v>
      </c>
      <c r="D32" s="516" t="s">
        <v>174</v>
      </c>
      <c r="E32" s="468">
        <v>0</v>
      </c>
      <c r="F32" s="468">
        <f>E32*0.6</f>
        <v>0</v>
      </c>
      <c r="G32" s="468">
        <v>0</v>
      </c>
      <c r="H32" s="468">
        <f>E32*0.8</f>
        <v>0</v>
      </c>
      <c r="I32" s="468">
        <v>4</v>
      </c>
      <c r="J32" s="511">
        <v>0</v>
      </c>
      <c r="K32" s="468">
        <f>J32*0.6</f>
        <v>0</v>
      </c>
      <c r="L32" s="468">
        <v>0</v>
      </c>
      <c r="M32" s="468">
        <f>J32*0.8</f>
        <v>0</v>
      </c>
      <c r="N32" s="468">
        <v>0</v>
      </c>
      <c r="O32" s="560">
        <v>0</v>
      </c>
      <c r="P32" s="560">
        <v>0</v>
      </c>
      <c r="Q32" s="560">
        <v>0</v>
      </c>
      <c r="R32" s="560">
        <v>0</v>
      </c>
      <c r="S32" s="560">
        <v>0</v>
      </c>
      <c r="T32" s="560">
        <v>0</v>
      </c>
      <c r="U32" s="560">
        <v>0</v>
      </c>
      <c r="V32" s="560">
        <v>0</v>
      </c>
      <c r="W32" s="560">
        <v>0</v>
      </c>
      <c r="X32" s="623">
        <v>0</v>
      </c>
      <c r="Y32" s="468">
        <v>0</v>
      </c>
      <c r="Z32" s="468">
        <f>Y32*0.6</f>
        <v>0</v>
      </c>
      <c r="AA32" s="468">
        <v>0</v>
      </c>
      <c r="AB32" s="468">
        <f>Y32*0.8</f>
        <v>0</v>
      </c>
      <c r="AC32" s="468">
        <v>0</v>
      </c>
      <c r="AD32" s="625">
        <v>0</v>
      </c>
      <c r="AE32" s="469">
        <v>0</v>
      </c>
      <c r="AF32" s="469">
        <v>0</v>
      </c>
      <c r="AG32" s="469">
        <v>0</v>
      </c>
      <c r="AH32" s="563"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63">
      <c r="A33" s="325" t="s">
        <v>49</v>
      </c>
      <c r="B33" s="326" t="s">
        <v>50</v>
      </c>
      <c r="C33" s="673" t="s">
        <v>24</v>
      </c>
      <c r="D33" s="679" t="s">
        <v>174</v>
      </c>
      <c r="E33" s="673">
        <f t="shared" ref="E33:N33" si="11">E34</f>
        <v>0</v>
      </c>
      <c r="F33" s="673">
        <f t="shared" si="11"/>
        <v>0</v>
      </c>
      <c r="G33" s="673">
        <f t="shared" si="11"/>
        <v>0</v>
      </c>
      <c r="H33" s="673">
        <f t="shared" si="11"/>
        <v>0</v>
      </c>
      <c r="I33" s="673">
        <f t="shared" si="11"/>
        <v>3</v>
      </c>
      <c r="J33" s="683">
        <f t="shared" si="11"/>
        <v>0</v>
      </c>
      <c r="K33" s="673">
        <f t="shared" si="11"/>
        <v>0</v>
      </c>
      <c r="L33" s="673">
        <f t="shared" si="11"/>
        <v>0</v>
      </c>
      <c r="M33" s="673">
        <f t="shared" si="11"/>
        <v>0</v>
      </c>
      <c r="N33" s="673">
        <f t="shared" si="11"/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624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683">
        <v>0</v>
      </c>
      <c r="AE33" s="673">
        <v>0</v>
      </c>
      <c r="AF33" s="673">
        <v>0</v>
      </c>
      <c r="AG33" s="673">
        <v>0</v>
      </c>
      <c r="AH33" s="680">
        <v>0</v>
      </c>
    </row>
    <row r="34" spans="1:48" s="452" customFormat="1" ht="28.5" customHeight="1">
      <c r="A34" s="552" t="s">
        <v>51</v>
      </c>
      <c r="B34" s="559" t="s">
        <v>52</v>
      </c>
      <c r="C34" s="554" t="s">
        <v>53</v>
      </c>
      <c r="D34" s="516" t="s">
        <v>174</v>
      </c>
      <c r="E34" s="468">
        <v>0</v>
      </c>
      <c r="F34" s="468">
        <f>E34*0.6</f>
        <v>0</v>
      </c>
      <c r="G34" s="468">
        <v>0</v>
      </c>
      <c r="H34" s="468">
        <f>E34*0.8</f>
        <v>0</v>
      </c>
      <c r="I34" s="468">
        <v>3</v>
      </c>
      <c r="J34" s="511">
        <v>0</v>
      </c>
      <c r="K34" s="468">
        <f>J34*0.6</f>
        <v>0</v>
      </c>
      <c r="L34" s="468">
        <v>0</v>
      </c>
      <c r="M34" s="468">
        <f>J34*0.8</f>
        <v>0</v>
      </c>
      <c r="N34" s="468">
        <v>0</v>
      </c>
      <c r="O34" s="560">
        <v>0</v>
      </c>
      <c r="P34" s="560">
        <v>0</v>
      </c>
      <c r="Q34" s="560">
        <v>0</v>
      </c>
      <c r="R34" s="560">
        <v>0</v>
      </c>
      <c r="S34" s="560">
        <v>0</v>
      </c>
      <c r="T34" s="560">
        <v>0</v>
      </c>
      <c r="U34" s="560">
        <v>0</v>
      </c>
      <c r="V34" s="560">
        <v>0</v>
      </c>
      <c r="W34" s="560">
        <v>0</v>
      </c>
      <c r="X34" s="623">
        <v>0</v>
      </c>
      <c r="Y34" s="560">
        <v>0</v>
      </c>
      <c r="Z34" s="560">
        <v>0</v>
      </c>
      <c r="AA34" s="560">
        <v>0</v>
      </c>
      <c r="AB34" s="560">
        <v>0</v>
      </c>
      <c r="AC34" s="560">
        <v>0</v>
      </c>
      <c r="AD34" s="511">
        <v>0</v>
      </c>
      <c r="AE34" s="468">
        <f>AD34*0.6</f>
        <v>0</v>
      </c>
      <c r="AF34" s="468">
        <v>0</v>
      </c>
      <c r="AG34" s="468">
        <f>AD34*0.8</f>
        <v>0</v>
      </c>
      <c r="AH34" s="555"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63">
      <c r="A35" s="327" t="s">
        <v>54</v>
      </c>
      <c r="B35" s="326" t="s">
        <v>55</v>
      </c>
      <c r="C35" s="673" t="s">
        <v>24</v>
      </c>
      <c r="D35" s="679" t="s">
        <v>174</v>
      </c>
      <c r="E35" s="20">
        <v>0</v>
      </c>
      <c r="F35" s="20">
        <v>0</v>
      </c>
      <c r="G35" s="20">
        <v>0</v>
      </c>
      <c r="H35" s="20">
        <v>0</v>
      </c>
      <c r="I35" s="20">
        <f>I37</f>
        <v>1</v>
      </c>
      <c r="J35" s="372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373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683">
        <v>0</v>
      </c>
      <c r="AE35" s="673">
        <v>0</v>
      </c>
      <c r="AF35" s="673">
        <v>0</v>
      </c>
      <c r="AG35" s="673">
        <v>0</v>
      </c>
      <c r="AH35" s="680">
        <v>0</v>
      </c>
    </row>
    <row r="36" spans="1:48" ht="47.25">
      <c r="A36" s="327" t="s">
        <v>56</v>
      </c>
      <c r="B36" s="326" t="s">
        <v>57</v>
      </c>
      <c r="C36" s="673" t="s">
        <v>24</v>
      </c>
      <c r="D36" s="679" t="s">
        <v>174</v>
      </c>
      <c r="E36" s="20">
        <v>0</v>
      </c>
      <c r="F36" s="20">
        <v>0</v>
      </c>
      <c r="G36" s="20">
        <v>0</v>
      </c>
      <c r="H36" s="20">
        <v>0</v>
      </c>
      <c r="I36" s="20">
        <f>I37</f>
        <v>1</v>
      </c>
      <c r="J36" s="372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373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683">
        <v>0</v>
      </c>
      <c r="AE36" s="673">
        <v>0</v>
      </c>
      <c r="AF36" s="673">
        <v>0</v>
      </c>
      <c r="AG36" s="673">
        <v>0</v>
      </c>
      <c r="AH36" s="680">
        <v>0</v>
      </c>
    </row>
    <row r="37" spans="1:48" s="452" customFormat="1" ht="36.75">
      <c r="A37" s="552" t="s">
        <v>58</v>
      </c>
      <c r="B37" s="559" t="s">
        <v>59</v>
      </c>
      <c r="C37" s="554" t="s">
        <v>60</v>
      </c>
      <c r="D37" s="516" t="s">
        <v>174</v>
      </c>
      <c r="E37" s="468">
        <v>0</v>
      </c>
      <c r="F37" s="468">
        <f>E37*0.6</f>
        <v>0</v>
      </c>
      <c r="G37" s="468">
        <v>0</v>
      </c>
      <c r="H37" s="468">
        <f>E37*0.8</f>
        <v>0</v>
      </c>
      <c r="I37" s="468">
        <v>1</v>
      </c>
      <c r="J37" s="511">
        <v>0</v>
      </c>
      <c r="K37" s="468">
        <f>J37*0.6</f>
        <v>0</v>
      </c>
      <c r="L37" s="468">
        <v>0</v>
      </c>
      <c r="M37" s="468">
        <f>J37*0.8</f>
        <v>0</v>
      </c>
      <c r="N37" s="468">
        <v>0</v>
      </c>
      <c r="O37" s="468">
        <v>0</v>
      </c>
      <c r="P37" s="468">
        <v>0</v>
      </c>
      <c r="Q37" s="468">
        <v>0</v>
      </c>
      <c r="R37" s="468">
        <v>0</v>
      </c>
      <c r="S37" s="468">
        <v>0</v>
      </c>
      <c r="T37" s="468">
        <v>0</v>
      </c>
      <c r="U37" s="468">
        <v>0</v>
      </c>
      <c r="V37" s="468">
        <v>0</v>
      </c>
      <c r="W37" s="468">
        <v>0</v>
      </c>
      <c r="X37" s="512">
        <v>0</v>
      </c>
      <c r="Y37" s="468">
        <v>0</v>
      </c>
      <c r="Z37" s="468">
        <v>0</v>
      </c>
      <c r="AA37" s="468">
        <v>0</v>
      </c>
      <c r="AB37" s="468">
        <v>0</v>
      </c>
      <c r="AC37" s="468">
        <v>0</v>
      </c>
      <c r="AD37" s="625">
        <v>0</v>
      </c>
      <c r="AE37" s="469">
        <v>0</v>
      </c>
      <c r="AF37" s="469">
        <v>0</v>
      </c>
      <c r="AG37" s="469">
        <v>0</v>
      </c>
      <c r="AH37" s="563"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47.25">
      <c r="A38" s="327" t="s">
        <v>61</v>
      </c>
      <c r="B38" s="326" t="s">
        <v>62</v>
      </c>
      <c r="C38" s="40" t="s">
        <v>24</v>
      </c>
      <c r="D38" s="679" t="s">
        <v>174</v>
      </c>
      <c r="E38" s="20">
        <f>E39+E40+E41+E42+E43+E44+E45+E46+E47+E48+E49</f>
        <v>1.2</v>
      </c>
      <c r="F38" s="20">
        <f t="shared" ref="F38:I38" si="12">F39+F40+F41+F42+F43+F44+F45+F46+F47+F48+F49</f>
        <v>0.72</v>
      </c>
      <c r="G38" s="20">
        <f t="shared" si="12"/>
        <v>6.2</v>
      </c>
      <c r="H38" s="20">
        <f t="shared" si="12"/>
        <v>2.2200000000000002</v>
      </c>
      <c r="I38" s="20">
        <f t="shared" si="12"/>
        <v>1</v>
      </c>
      <c r="J38" s="683">
        <f t="shared" ref="J38:AH38" si="13">J39+J40+J41+J42+J43+J44+J45+J46+J47+J48+J49</f>
        <v>0</v>
      </c>
      <c r="K38" s="673">
        <f t="shared" si="13"/>
        <v>0</v>
      </c>
      <c r="L38" s="673">
        <f t="shared" si="13"/>
        <v>0</v>
      </c>
      <c r="M38" s="673">
        <f t="shared" si="13"/>
        <v>0</v>
      </c>
      <c r="N38" s="673">
        <f t="shared" si="13"/>
        <v>0</v>
      </c>
      <c r="O38" s="673">
        <f t="shared" si="13"/>
        <v>0</v>
      </c>
      <c r="P38" s="673">
        <f t="shared" si="13"/>
        <v>0</v>
      </c>
      <c r="Q38" s="673">
        <f t="shared" si="13"/>
        <v>0</v>
      </c>
      <c r="R38" s="673">
        <f t="shared" si="13"/>
        <v>0</v>
      </c>
      <c r="S38" s="673">
        <f t="shared" si="13"/>
        <v>0</v>
      </c>
      <c r="T38" s="673">
        <f t="shared" si="13"/>
        <v>0</v>
      </c>
      <c r="U38" s="673">
        <f t="shared" si="13"/>
        <v>0</v>
      </c>
      <c r="V38" s="673">
        <f t="shared" si="13"/>
        <v>0</v>
      </c>
      <c r="W38" s="673">
        <f t="shared" si="13"/>
        <v>0</v>
      </c>
      <c r="X38" s="679">
        <f t="shared" si="13"/>
        <v>0</v>
      </c>
      <c r="Y38" s="673">
        <f t="shared" si="13"/>
        <v>0</v>
      </c>
      <c r="Z38" s="673">
        <f t="shared" si="13"/>
        <v>0</v>
      </c>
      <c r="AA38" s="673">
        <f t="shared" si="13"/>
        <v>0</v>
      </c>
      <c r="AB38" s="673">
        <f t="shared" si="13"/>
        <v>0</v>
      </c>
      <c r="AC38" s="673">
        <f t="shared" si="13"/>
        <v>0</v>
      </c>
      <c r="AD38" s="683">
        <f t="shared" si="13"/>
        <v>0</v>
      </c>
      <c r="AE38" s="673">
        <f t="shared" si="13"/>
        <v>0</v>
      </c>
      <c r="AF38" s="673">
        <f t="shared" si="13"/>
        <v>0</v>
      </c>
      <c r="AG38" s="673">
        <f t="shared" si="13"/>
        <v>0</v>
      </c>
      <c r="AH38" s="680">
        <f t="shared" si="13"/>
        <v>0</v>
      </c>
    </row>
    <row r="39" spans="1:48" s="452" customFormat="1" ht="36.75">
      <c r="A39" s="552" t="s">
        <v>63</v>
      </c>
      <c r="B39" s="561" t="s">
        <v>64</v>
      </c>
      <c r="C39" s="554" t="s">
        <v>65</v>
      </c>
      <c r="D39" s="516" t="s">
        <v>174</v>
      </c>
      <c r="E39" s="468">
        <v>0</v>
      </c>
      <c r="F39" s="468">
        <v>0</v>
      </c>
      <c r="G39" s="468">
        <v>1.7</v>
      </c>
      <c r="H39" s="468">
        <v>0</v>
      </c>
      <c r="I39" s="468">
        <v>0</v>
      </c>
      <c r="J39" s="511">
        <v>0</v>
      </c>
      <c r="K39" s="511">
        <v>0</v>
      </c>
      <c r="L39" s="511">
        <v>0</v>
      </c>
      <c r="M39" s="511">
        <v>0</v>
      </c>
      <c r="N39" s="511">
        <v>0</v>
      </c>
      <c r="O39" s="468">
        <v>0</v>
      </c>
      <c r="P39" s="468">
        <v>0</v>
      </c>
      <c r="Q39" s="468">
        <v>0</v>
      </c>
      <c r="R39" s="468">
        <v>0</v>
      </c>
      <c r="S39" s="468">
        <v>0</v>
      </c>
      <c r="T39" s="468">
        <v>0</v>
      </c>
      <c r="U39" s="468">
        <v>0</v>
      </c>
      <c r="V39" s="468">
        <v>0</v>
      </c>
      <c r="W39" s="468">
        <v>0</v>
      </c>
      <c r="X39" s="512">
        <v>0</v>
      </c>
      <c r="Y39" s="468">
        <v>0</v>
      </c>
      <c r="Z39" s="468">
        <v>0</v>
      </c>
      <c r="AA39" s="468">
        <v>0</v>
      </c>
      <c r="AB39" s="468">
        <v>0</v>
      </c>
      <c r="AC39" s="468">
        <v>0</v>
      </c>
      <c r="AD39" s="625">
        <v>0</v>
      </c>
      <c r="AE39" s="469">
        <v>0</v>
      </c>
      <c r="AF39" s="469">
        <v>0</v>
      </c>
      <c r="AG39" s="469">
        <v>0</v>
      </c>
      <c r="AH39" s="563"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452" customFormat="1" ht="36.75">
      <c r="A40" s="552" t="s">
        <v>66</v>
      </c>
      <c r="B40" s="561" t="s">
        <v>67</v>
      </c>
      <c r="C40" s="554" t="s">
        <v>68</v>
      </c>
      <c r="D40" s="516" t="s">
        <v>174</v>
      </c>
      <c r="E40" s="468">
        <v>0</v>
      </c>
      <c r="F40" s="468">
        <v>0</v>
      </c>
      <c r="G40" s="468">
        <v>0</v>
      </c>
      <c r="H40" s="468">
        <v>0</v>
      </c>
      <c r="I40" s="468">
        <v>0</v>
      </c>
      <c r="J40" s="511">
        <v>0</v>
      </c>
      <c r="K40" s="511">
        <v>0</v>
      </c>
      <c r="L40" s="511">
        <v>0</v>
      </c>
      <c r="M40" s="511">
        <v>0</v>
      </c>
      <c r="N40" s="511">
        <v>0</v>
      </c>
      <c r="O40" s="468">
        <v>0</v>
      </c>
      <c r="P40" s="468">
        <v>0</v>
      </c>
      <c r="Q40" s="468">
        <v>0</v>
      </c>
      <c r="R40" s="468">
        <v>0</v>
      </c>
      <c r="S40" s="468">
        <v>0</v>
      </c>
      <c r="T40" s="468">
        <v>0</v>
      </c>
      <c r="U40" s="468">
        <v>0</v>
      </c>
      <c r="V40" s="468">
        <v>0</v>
      </c>
      <c r="W40" s="468">
        <v>0</v>
      </c>
      <c r="X40" s="512">
        <v>0</v>
      </c>
      <c r="Y40" s="468">
        <v>0</v>
      </c>
      <c r="Z40" s="468">
        <v>0</v>
      </c>
      <c r="AA40" s="468">
        <v>0</v>
      </c>
      <c r="AB40" s="468">
        <v>0</v>
      </c>
      <c r="AC40" s="468">
        <v>0</v>
      </c>
      <c r="AD40" s="625">
        <v>0</v>
      </c>
      <c r="AE40" s="469">
        <v>0</v>
      </c>
      <c r="AF40" s="469">
        <v>0</v>
      </c>
      <c r="AG40" s="469">
        <v>0</v>
      </c>
      <c r="AH40" s="563"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452" customFormat="1" ht="36.75">
      <c r="A41" s="552" t="s">
        <v>69</v>
      </c>
      <c r="B41" s="561" t="s">
        <v>70</v>
      </c>
      <c r="C41" s="554" t="s">
        <v>71</v>
      </c>
      <c r="D41" s="516" t="s">
        <v>174</v>
      </c>
      <c r="E41" s="468">
        <v>0</v>
      </c>
      <c r="F41" s="468">
        <v>0</v>
      </c>
      <c r="G41" s="468">
        <v>0</v>
      </c>
      <c r="H41" s="468">
        <v>0</v>
      </c>
      <c r="I41" s="468">
        <v>0</v>
      </c>
      <c r="J41" s="511">
        <v>0</v>
      </c>
      <c r="K41" s="511">
        <v>0</v>
      </c>
      <c r="L41" s="511">
        <v>0</v>
      </c>
      <c r="M41" s="511">
        <v>0</v>
      </c>
      <c r="N41" s="511">
        <v>0</v>
      </c>
      <c r="O41" s="468">
        <v>0</v>
      </c>
      <c r="P41" s="468">
        <v>0</v>
      </c>
      <c r="Q41" s="468">
        <v>0</v>
      </c>
      <c r="R41" s="468">
        <v>0</v>
      </c>
      <c r="S41" s="468">
        <v>0</v>
      </c>
      <c r="T41" s="468">
        <v>0</v>
      </c>
      <c r="U41" s="468">
        <v>0</v>
      </c>
      <c r="V41" s="468">
        <v>0</v>
      </c>
      <c r="W41" s="468">
        <v>0</v>
      </c>
      <c r="X41" s="512">
        <v>0</v>
      </c>
      <c r="Y41" s="468">
        <v>0</v>
      </c>
      <c r="Z41" s="468">
        <v>0</v>
      </c>
      <c r="AA41" s="468">
        <v>0</v>
      </c>
      <c r="AB41" s="468">
        <v>0</v>
      </c>
      <c r="AC41" s="468">
        <v>0</v>
      </c>
      <c r="AD41" s="625">
        <v>0</v>
      </c>
      <c r="AE41" s="469">
        <v>0</v>
      </c>
      <c r="AF41" s="469">
        <v>0</v>
      </c>
      <c r="AG41" s="469">
        <v>0</v>
      </c>
      <c r="AH41" s="563"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452" customFormat="1" ht="24.75">
      <c r="A42" s="552" t="s">
        <v>72</v>
      </c>
      <c r="B42" s="561" t="s">
        <v>73</v>
      </c>
      <c r="C42" s="554" t="s">
        <v>74</v>
      </c>
      <c r="D42" s="516" t="s">
        <v>174</v>
      </c>
      <c r="E42" s="468">
        <v>0</v>
      </c>
      <c r="F42" s="468">
        <v>0</v>
      </c>
      <c r="G42" s="468">
        <v>0</v>
      </c>
      <c r="H42" s="468">
        <v>0</v>
      </c>
      <c r="I42" s="468">
        <v>0</v>
      </c>
      <c r="J42" s="511">
        <v>0</v>
      </c>
      <c r="K42" s="511">
        <v>0</v>
      </c>
      <c r="L42" s="511">
        <v>0</v>
      </c>
      <c r="M42" s="511">
        <v>0</v>
      </c>
      <c r="N42" s="511">
        <v>0</v>
      </c>
      <c r="O42" s="468">
        <v>0</v>
      </c>
      <c r="P42" s="468">
        <v>0</v>
      </c>
      <c r="Q42" s="468">
        <v>0</v>
      </c>
      <c r="R42" s="468">
        <v>0</v>
      </c>
      <c r="S42" s="468">
        <v>0</v>
      </c>
      <c r="T42" s="468">
        <v>0</v>
      </c>
      <c r="U42" s="468">
        <v>0</v>
      </c>
      <c r="V42" s="468">
        <v>0</v>
      </c>
      <c r="W42" s="468">
        <v>0</v>
      </c>
      <c r="X42" s="512">
        <v>0</v>
      </c>
      <c r="Y42" s="468">
        <v>0</v>
      </c>
      <c r="Z42" s="468">
        <v>0</v>
      </c>
      <c r="AA42" s="468">
        <v>0</v>
      </c>
      <c r="AB42" s="468">
        <v>0</v>
      </c>
      <c r="AC42" s="468">
        <v>0</v>
      </c>
      <c r="AD42" s="625">
        <v>0</v>
      </c>
      <c r="AE42" s="469">
        <v>0</v>
      </c>
      <c r="AF42" s="469">
        <v>0</v>
      </c>
      <c r="AG42" s="469">
        <v>0</v>
      </c>
      <c r="AH42" s="563"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452" customFormat="1" ht="36.75">
      <c r="A43" s="552" t="s">
        <v>75</v>
      </c>
      <c r="B43" s="561" t="s">
        <v>76</v>
      </c>
      <c r="C43" s="554" t="s">
        <v>77</v>
      </c>
      <c r="D43" s="516" t="s">
        <v>174</v>
      </c>
      <c r="E43" s="468">
        <v>0</v>
      </c>
      <c r="F43" s="468">
        <v>0</v>
      </c>
      <c r="G43" s="468">
        <v>0</v>
      </c>
      <c r="H43" s="468">
        <v>0</v>
      </c>
      <c r="I43" s="468">
        <v>0</v>
      </c>
      <c r="J43" s="511">
        <v>0</v>
      </c>
      <c r="K43" s="511">
        <v>0</v>
      </c>
      <c r="L43" s="511">
        <v>0</v>
      </c>
      <c r="M43" s="511">
        <v>0</v>
      </c>
      <c r="N43" s="511">
        <v>0</v>
      </c>
      <c r="O43" s="468">
        <v>0</v>
      </c>
      <c r="P43" s="468">
        <v>0</v>
      </c>
      <c r="Q43" s="468">
        <v>0</v>
      </c>
      <c r="R43" s="468">
        <v>0</v>
      </c>
      <c r="S43" s="468">
        <v>0</v>
      </c>
      <c r="T43" s="468">
        <v>0</v>
      </c>
      <c r="U43" s="468">
        <v>0</v>
      </c>
      <c r="V43" s="468">
        <v>0</v>
      </c>
      <c r="W43" s="468">
        <v>0</v>
      </c>
      <c r="X43" s="512">
        <v>0</v>
      </c>
      <c r="Y43" s="468">
        <v>0</v>
      </c>
      <c r="Z43" s="468">
        <v>0</v>
      </c>
      <c r="AA43" s="468">
        <v>0</v>
      </c>
      <c r="AB43" s="468">
        <v>0</v>
      </c>
      <c r="AC43" s="468">
        <v>0</v>
      </c>
      <c r="AD43" s="625">
        <v>0</v>
      </c>
      <c r="AE43" s="469">
        <v>0</v>
      </c>
      <c r="AF43" s="469">
        <v>0</v>
      </c>
      <c r="AG43" s="469">
        <v>0</v>
      </c>
      <c r="AH43" s="563"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452" customFormat="1" ht="24.75">
      <c r="A44" s="552" t="s">
        <v>78</v>
      </c>
      <c r="B44" s="561" t="s">
        <v>79</v>
      </c>
      <c r="C44" s="554" t="s">
        <v>80</v>
      </c>
      <c r="D44" s="516" t="s">
        <v>174</v>
      </c>
      <c r="E44" s="468">
        <v>0</v>
      </c>
      <c r="F44" s="468">
        <v>0</v>
      </c>
      <c r="G44" s="468">
        <v>0</v>
      </c>
      <c r="H44" s="468">
        <v>0</v>
      </c>
      <c r="I44" s="468">
        <v>0</v>
      </c>
      <c r="J44" s="511">
        <v>0</v>
      </c>
      <c r="K44" s="511">
        <v>0</v>
      </c>
      <c r="L44" s="511">
        <v>0</v>
      </c>
      <c r="M44" s="511">
        <v>0</v>
      </c>
      <c r="N44" s="511">
        <v>0</v>
      </c>
      <c r="O44" s="468">
        <v>0</v>
      </c>
      <c r="P44" s="468">
        <v>0</v>
      </c>
      <c r="Q44" s="468">
        <v>0</v>
      </c>
      <c r="R44" s="468">
        <v>0</v>
      </c>
      <c r="S44" s="468">
        <v>0</v>
      </c>
      <c r="T44" s="468">
        <v>0</v>
      </c>
      <c r="U44" s="468">
        <v>0</v>
      </c>
      <c r="V44" s="468">
        <v>0</v>
      </c>
      <c r="W44" s="468">
        <v>0</v>
      </c>
      <c r="X44" s="512">
        <v>0</v>
      </c>
      <c r="Y44" s="468">
        <v>0</v>
      </c>
      <c r="Z44" s="468">
        <v>0</v>
      </c>
      <c r="AA44" s="468">
        <v>0</v>
      </c>
      <c r="AB44" s="468">
        <v>0</v>
      </c>
      <c r="AC44" s="468">
        <v>0</v>
      </c>
      <c r="AD44" s="625">
        <v>0</v>
      </c>
      <c r="AE44" s="469">
        <v>0</v>
      </c>
      <c r="AF44" s="469">
        <v>0</v>
      </c>
      <c r="AG44" s="469">
        <v>0</v>
      </c>
      <c r="AH44" s="563"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551" customFormat="1" ht="45.75" customHeight="1">
      <c r="A45" s="552" t="s">
        <v>81</v>
      </c>
      <c r="B45" s="561" t="s">
        <v>82</v>
      </c>
      <c r="C45" s="554" t="s">
        <v>83</v>
      </c>
      <c r="D45" s="516" t="s">
        <v>174</v>
      </c>
      <c r="E45" s="468">
        <v>1.2</v>
      </c>
      <c r="F45" s="468">
        <f>E45*0.6</f>
        <v>0.72</v>
      </c>
      <c r="G45" s="468">
        <v>3.7</v>
      </c>
      <c r="H45" s="468">
        <f>G45*0.6</f>
        <v>2.2200000000000002</v>
      </c>
      <c r="I45" s="468">
        <v>0</v>
      </c>
      <c r="J45" s="511">
        <v>0</v>
      </c>
      <c r="K45" s="511">
        <v>0</v>
      </c>
      <c r="L45" s="511">
        <v>0</v>
      </c>
      <c r="M45" s="511">
        <v>0</v>
      </c>
      <c r="N45" s="511">
        <v>0</v>
      </c>
      <c r="O45" s="468">
        <v>0</v>
      </c>
      <c r="P45" s="468">
        <v>0</v>
      </c>
      <c r="Q45" s="468">
        <v>0</v>
      </c>
      <c r="R45" s="468">
        <v>0</v>
      </c>
      <c r="S45" s="468">
        <v>0</v>
      </c>
      <c r="T45" s="468">
        <v>0</v>
      </c>
      <c r="U45" s="468">
        <v>0</v>
      </c>
      <c r="V45" s="468">
        <v>0</v>
      </c>
      <c r="W45" s="468">
        <v>0</v>
      </c>
      <c r="X45" s="512">
        <v>0</v>
      </c>
      <c r="Y45" s="468">
        <v>0</v>
      </c>
      <c r="Z45" s="468">
        <f>Y45*0.6</f>
        <v>0</v>
      </c>
      <c r="AA45" s="468">
        <v>0</v>
      </c>
      <c r="AB45" s="468">
        <f>AA45*0.6</f>
        <v>0</v>
      </c>
      <c r="AC45" s="468">
        <v>0</v>
      </c>
      <c r="AD45" s="625">
        <v>0</v>
      </c>
      <c r="AE45" s="469">
        <v>0</v>
      </c>
      <c r="AF45" s="469">
        <v>0</v>
      </c>
      <c r="AG45" s="469">
        <v>0</v>
      </c>
      <c r="AH45" s="563"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452" customFormat="1" ht="36">
      <c r="A46" s="552" t="s">
        <v>84</v>
      </c>
      <c r="B46" s="562" t="s">
        <v>85</v>
      </c>
      <c r="C46" s="554" t="s">
        <v>86</v>
      </c>
      <c r="D46" s="516" t="s">
        <v>174</v>
      </c>
      <c r="E46" s="468">
        <v>0</v>
      </c>
      <c r="F46" s="468">
        <v>0</v>
      </c>
      <c r="G46" s="468">
        <v>0</v>
      </c>
      <c r="H46" s="468">
        <v>0</v>
      </c>
      <c r="I46" s="468">
        <v>1</v>
      </c>
      <c r="J46" s="511">
        <v>0</v>
      </c>
      <c r="K46" s="511">
        <v>0</v>
      </c>
      <c r="L46" s="511">
        <v>0</v>
      </c>
      <c r="M46" s="511">
        <v>0</v>
      </c>
      <c r="N46" s="511">
        <v>0</v>
      </c>
      <c r="O46" s="468">
        <v>0</v>
      </c>
      <c r="P46" s="468">
        <v>0</v>
      </c>
      <c r="Q46" s="468">
        <v>0</v>
      </c>
      <c r="R46" s="468">
        <v>0</v>
      </c>
      <c r="S46" s="468">
        <v>0</v>
      </c>
      <c r="T46" s="468">
        <v>0</v>
      </c>
      <c r="U46" s="468">
        <v>0</v>
      </c>
      <c r="V46" s="468">
        <v>0</v>
      </c>
      <c r="W46" s="468">
        <v>0</v>
      </c>
      <c r="X46" s="512">
        <v>0</v>
      </c>
      <c r="Y46" s="468">
        <v>0</v>
      </c>
      <c r="Z46" s="468">
        <v>0</v>
      </c>
      <c r="AA46" s="468">
        <v>0</v>
      </c>
      <c r="AB46" s="468">
        <v>0</v>
      </c>
      <c r="AC46" s="468">
        <v>0</v>
      </c>
      <c r="AD46" s="625">
        <v>0</v>
      </c>
      <c r="AE46" s="469">
        <v>0</v>
      </c>
      <c r="AF46" s="469">
        <v>0</v>
      </c>
      <c r="AG46" s="469">
        <v>0</v>
      </c>
      <c r="AH46" s="563"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452" customFormat="1" ht="36">
      <c r="A47" s="552" t="s">
        <v>87</v>
      </c>
      <c r="B47" s="562" t="s">
        <v>88</v>
      </c>
      <c r="C47" s="554" t="s">
        <v>89</v>
      </c>
      <c r="D47" s="516" t="s">
        <v>174</v>
      </c>
      <c r="E47" s="468">
        <v>0</v>
      </c>
      <c r="F47" s="468">
        <f>E47*0.6</f>
        <v>0</v>
      </c>
      <c r="G47" s="468">
        <v>0.8</v>
      </c>
      <c r="H47" s="468">
        <f>E47*0.8</f>
        <v>0</v>
      </c>
      <c r="I47" s="468">
        <v>0</v>
      </c>
      <c r="J47" s="511">
        <v>0</v>
      </c>
      <c r="K47" s="511">
        <v>0</v>
      </c>
      <c r="L47" s="511">
        <v>0</v>
      </c>
      <c r="M47" s="511">
        <v>0</v>
      </c>
      <c r="N47" s="511">
        <v>0</v>
      </c>
      <c r="O47" s="468">
        <v>0</v>
      </c>
      <c r="P47" s="468">
        <v>0</v>
      </c>
      <c r="Q47" s="468">
        <v>0</v>
      </c>
      <c r="R47" s="468">
        <v>0</v>
      </c>
      <c r="S47" s="468">
        <v>0</v>
      </c>
      <c r="T47" s="468">
        <v>0</v>
      </c>
      <c r="U47" s="468">
        <v>0</v>
      </c>
      <c r="V47" s="468">
        <v>0</v>
      </c>
      <c r="W47" s="468">
        <v>0</v>
      </c>
      <c r="X47" s="512">
        <v>0</v>
      </c>
      <c r="Y47" s="468">
        <v>0</v>
      </c>
      <c r="Z47" s="468">
        <v>0</v>
      </c>
      <c r="AA47" s="468">
        <v>0</v>
      </c>
      <c r="AB47" s="468">
        <v>0</v>
      </c>
      <c r="AC47" s="468">
        <v>0</v>
      </c>
      <c r="AD47" s="625">
        <v>0</v>
      </c>
      <c r="AE47" s="469">
        <v>0</v>
      </c>
      <c r="AF47" s="469">
        <v>0</v>
      </c>
      <c r="AG47" s="469">
        <v>0</v>
      </c>
      <c r="AH47" s="563"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452" customFormat="1" ht="24.75">
      <c r="A48" s="552" t="s">
        <v>90</v>
      </c>
      <c r="B48" s="561" t="s">
        <v>91</v>
      </c>
      <c r="C48" s="554" t="s">
        <v>92</v>
      </c>
      <c r="D48" s="516" t="s">
        <v>174</v>
      </c>
      <c r="E48" s="468">
        <v>0</v>
      </c>
      <c r="F48" s="468">
        <f>E48*0.8</f>
        <v>0</v>
      </c>
      <c r="G48" s="468">
        <v>0</v>
      </c>
      <c r="H48" s="468">
        <v>0</v>
      </c>
      <c r="I48" s="468">
        <v>0</v>
      </c>
      <c r="J48" s="511">
        <v>0</v>
      </c>
      <c r="K48" s="511">
        <v>0</v>
      </c>
      <c r="L48" s="511">
        <v>0</v>
      </c>
      <c r="M48" s="511">
        <v>0</v>
      </c>
      <c r="N48" s="511">
        <v>0</v>
      </c>
      <c r="O48" s="468">
        <v>0</v>
      </c>
      <c r="P48" s="468">
        <v>0</v>
      </c>
      <c r="Q48" s="468">
        <v>0</v>
      </c>
      <c r="R48" s="468">
        <v>0</v>
      </c>
      <c r="S48" s="468">
        <v>0</v>
      </c>
      <c r="T48" s="468">
        <v>0</v>
      </c>
      <c r="U48" s="468">
        <v>0</v>
      </c>
      <c r="V48" s="468">
        <v>0</v>
      </c>
      <c r="W48" s="468">
        <v>0</v>
      </c>
      <c r="X48" s="512">
        <v>0</v>
      </c>
      <c r="Y48" s="468">
        <v>0</v>
      </c>
      <c r="Z48" s="468">
        <v>0</v>
      </c>
      <c r="AA48" s="468">
        <v>0</v>
      </c>
      <c r="AB48" s="468">
        <v>0</v>
      </c>
      <c r="AC48" s="468">
        <v>0</v>
      </c>
      <c r="AD48" s="625">
        <v>0</v>
      </c>
      <c r="AE48" s="469">
        <v>0</v>
      </c>
      <c r="AF48" s="469">
        <v>0</v>
      </c>
      <c r="AG48" s="469">
        <v>0</v>
      </c>
      <c r="AH48" s="563"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452" customFormat="1" ht="24.75">
      <c r="A49" s="552" t="s">
        <v>93</v>
      </c>
      <c r="B49" s="561" t="s">
        <v>94</v>
      </c>
      <c r="C49" s="554" t="s">
        <v>95</v>
      </c>
      <c r="D49" s="516" t="s">
        <v>174</v>
      </c>
      <c r="E49" s="468">
        <v>0</v>
      </c>
      <c r="F49" s="468">
        <v>0</v>
      </c>
      <c r="G49" s="468">
        <v>0</v>
      </c>
      <c r="H49" s="468">
        <v>0</v>
      </c>
      <c r="I49" s="468">
        <v>0</v>
      </c>
      <c r="J49" s="511">
        <v>0</v>
      </c>
      <c r="K49" s="511">
        <v>0</v>
      </c>
      <c r="L49" s="511">
        <v>0</v>
      </c>
      <c r="M49" s="511">
        <v>0</v>
      </c>
      <c r="N49" s="511">
        <v>0</v>
      </c>
      <c r="O49" s="468">
        <v>0</v>
      </c>
      <c r="P49" s="468">
        <v>0</v>
      </c>
      <c r="Q49" s="468">
        <v>0</v>
      </c>
      <c r="R49" s="468">
        <v>0</v>
      </c>
      <c r="S49" s="468">
        <v>0</v>
      </c>
      <c r="T49" s="468">
        <v>0</v>
      </c>
      <c r="U49" s="468">
        <v>0</v>
      </c>
      <c r="V49" s="468">
        <v>0</v>
      </c>
      <c r="W49" s="468">
        <v>0</v>
      </c>
      <c r="X49" s="512">
        <v>0</v>
      </c>
      <c r="Y49" s="468">
        <v>0</v>
      </c>
      <c r="Z49" s="468">
        <v>0</v>
      </c>
      <c r="AA49" s="468">
        <v>0</v>
      </c>
      <c r="AB49" s="468">
        <v>0</v>
      </c>
      <c r="AC49" s="468">
        <v>0</v>
      </c>
      <c r="AD49" s="625">
        <v>0</v>
      </c>
      <c r="AE49" s="469">
        <v>0</v>
      </c>
      <c r="AF49" s="469">
        <v>0</v>
      </c>
      <c r="AG49" s="469">
        <v>0</v>
      </c>
      <c r="AH49" s="563"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452" customFormat="1" ht="31.5">
      <c r="A50" s="327" t="s">
        <v>96</v>
      </c>
      <c r="B50" s="326" t="s">
        <v>97</v>
      </c>
      <c r="C50" s="40" t="s">
        <v>24</v>
      </c>
      <c r="D50" s="679" t="s">
        <v>174</v>
      </c>
      <c r="E50" s="20">
        <f>SUM(E51:E60)</f>
        <v>0</v>
      </c>
      <c r="F50" s="20">
        <f t="shared" ref="F50:I50" si="14">SUM(F51:F60)</f>
        <v>0</v>
      </c>
      <c r="G50" s="20">
        <f t="shared" si="14"/>
        <v>0</v>
      </c>
      <c r="H50" s="20">
        <f t="shared" si="14"/>
        <v>0</v>
      </c>
      <c r="I50" s="20">
        <f t="shared" si="14"/>
        <v>7</v>
      </c>
      <c r="J50" s="372">
        <f>J51+J52+J53+J54+J55+J56+J57+J58+J59+J60</f>
        <v>0</v>
      </c>
      <c r="K50" s="673">
        <f t="shared" ref="K50:AH50" si="15">K51+K52+K53+K54+K55+K56+K57+K58+K59+K60</f>
        <v>0</v>
      </c>
      <c r="L50" s="673">
        <f t="shared" si="15"/>
        <v>0</v>
      </c>
      <c r="M50" s="673">
        <f t="shared" si="15"/>
        <v>0</v>
      </c>
      <c r="N50" s="673">
        <f t="shared" si="15"/>
        <v>0</v>
      </c>
      <c r="O50" s="673">
        <f t="shared" si="15"/>
        <v>0</v>
      </c>
      <c r="P50" s="673">
        <f t="shared" si="15"/>
        <v>0</v>
      </c>
      <c r="Q50" s="673">
        <f t="shared" si="15"/>
        <v>0</v>
      </c>
      <c r="R50" s="673">
        <f t="shared" si="15"/>
        <v>0</v>
      </c>
      <c r="S50" s="673">
        <f t="shared" si="15"/>
        <v>0</v>
      </c>
      <c r="T50" s="673">
        <f t="shared" si="15"/>
        <v>0</v>
      </c>
      <c r="U50" s="673">
        <f t="shared" si="15"/>
        <v>0</v>
      </c>
      <c r="V50" s="673">
        <f t="shared" si="15"/>
        <v>0</v>
      </c>
      <c r="W50" s="673">
        <f t="shared" si="15"/>
        <v>0</v>
      </c>
      <c r="X50" s="679">
        <f t="shared" si="15"/>
        <v>1</v>
      </c>
      <c r="Y50" s="673">
        <f t="shared" si="15"/>
        <v>0</v>
      </c>
      <c r="Z50" s="673">
        <f t="shared" si="15"/>
        <v>0</v>
      </c>
      <c r="AA50" s="673">
        <f t="shared" si="15"/>
        <v>0</v>
      </c>
      <c r="AB50" s="673">
        <f t="shared" si="15"/>
        <v>0</v>
      </c>
      <c r="AC50" s="673">
        <f t="shared" si="15"/>
        <v>0</v>
      </c>
      <c r="AD50" s="683">
        <f t="shared" si="15"/>
        <v>0</v>
      </c>
      <c r="AE50" s="673">
        <f t="shared" si="15"/>
        <v>0</v>
      </c>
      <c r="AF50" s="673">
        <f t="shared" si="15"/>
        <v>0</v>
      </c>
      <c r="AG50" s="673">
        <f t="shared" si="15"/>
        <v>0</v>
      </c>
      <c r="AH50" s="680">
        <f t="shared" si="15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452" customFormat="1" ht="36">
      <c r="A51" s="552" t="s">
        <v>98</v>
      </c>
      <c r="B51" s="553" t="s">
        <v>99</v>
      </c>
      <c r="C51" s="554" t="s">
        <v>100</v>
      </c>
      <c r="D51" s="516" t="s">
        <v>174</v>
      </c>
      <c r="E51" s="468">
        <v>0</v>
      </c>
      <c r="F51" s="468">
        <v>0</v>
      </c>
      <c r="G51" s="468">
        <v>0</v>
      </c>
      <c r="H51" s="468">
        <v>0</v>
      </c>
      <c r="I51" s="468">
        <v>0</v>
      </c>
      <c r="J51" s="511">
        <v>0</v>
      </c>
      <c r="K51" s="468">
        <v>0</v>
      </c>
      <c r="L51" s="468">
        <v>0</v>
      </c>
      <c r="M51" s="468">
        <f>J51*0.8</f>
        <v>0</v>
      </c>
      <c r="N51" s="468">
        <v>0</v>
      </c>
      <c r="O51" s="468">
        <v>0</v>
      </c>
      <c r="P51" s="468">
        <v>0</v>
      </c>
      <c r="Q51" s="468">
        <v>0</v>
      </c>
      <c r="R51" s="468">
        <v>0</v>
      </c>
      <c r="S51" s="468">
        <v>0</v>
      </c>
      <c r="T51" s="468">
        <v>0</v>
      </c>
      <c r="U51" s="468">
        <v>0</v>
      </c>
      <c r="V51" s="468">
        <v>0</v>
      </c>
      <c r="W51" s="468">
        <v>0</v>
      </c>
      <c r="X51" s="512">
        <v>0</v>
      </c>
      <c r="Y51" s="468">
        <v>0</v>
      </c>
      <c r="Z51" s="468">
        <v>0</v>
      </c>
      <c r="AA51" s="468">
        <v>0</v>
      </c>
      <c r="AB51" s="468">
        <v>0</v>
      </c>
      <c r="AC51" s="468">
        <v>0</v>
      </c>
      <c r="AD51" s="511">
        <v>0</v>
      </c>
      <c r="AE51" s="468">
        <v>0</v>
      </c>
      <c r="AF51" s="468">
        <v>0</v>
      </c>
      <c r="AG51" s="468">
        <v>0</v>
      </c>
      <c r="AH51" s="555"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551" customFormat="1" ht="24">
      <c r="A52" s="552" t="s">
        <v>101</v>
      </c>
      <c r="B52" s="553" t="s">
        <v>102</v>
      </c>
      <c r="C52" s="554" t="s">
        <v>103</v>
      </c>
      <c r="D52" s="516" t="s">
        <v>174</v>
      </c>
      <c r="E52" s="468">
        <v>0</v>
      </c>
      <c r="F52" s="468">
        <v>0</v>
      </c>
      <c r="G52" s="468">
        <v>0</v>
      </c>
      <c r="H52" s="468">
        <v>0</v>
      </c>
      <c r="I52" s="468">
        <v>0</v>
      </c>
      <c r="J52" s="511">
        <v>0</v>
      </c>
      <c r="K52" s="468">
        <v>0</v>
      </c>
      <c r="L52" s="468">
        <v>0</v>
      </c>
      <c r="M52" s="468">
        <v>0</v>
      </c>
      <c r="N52" s="468">
        <v>0</v>
      </c>
      <c r="O52" s="468">
        <v>0</v>
      </c>
      <c r="P52" s="468">
        <v>0</v>
      </c>
      <c r="Q52" s="468">
        <v>0</v>
      </c>
      <c r="R52" s="468">
        <v>0</v>
      </c>
      <c r="S52" s="468">
        <v>0</v>
      </c>
      <c r="T52" s="468">
        <v>0</v>
      </c>
      <c r="U52" s="468">
        <v>0</v>
      </c>
      <c r="V52" s="468">
        <v>0</v>
      </c>
      <c r="W52" s="468">
        <v>0</v>
      </c>
      <c r="X52" s="512">
        <v>0</v>
      </c>
      <c r="Y52" s="468">
        <v>0</v>
      </c>
      <c r="Z52" s="468">
        <v>0</v>
      </c>
      <c r="AA52" s="468">
        <v>0</v>
      </c>
      <c r="AB52" s="468">
        <v>0</v>
      </c>
      <c r="AC52" s="468">
        <v>0</v>
      </c>
      <c r="AD52" s="511">
        <v>0</v>
      </c>
      <c r="AE52" s="468">
        <v>0</v>
      </c>
      <c r="AF52" s="468">
        <v>0</v>
      </c>
      <c r="AG52" s="468">
        <v>0</v>
      </c>
      <c r="AH52" s="555"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452" customFormat="1" ht="36">
      <c r="A53" s="552" t="s">
        <v>104</v>
      </c>
      <c r="B53" s="553" t="s">
        <v>105</v>
      </c>
      <c r="C53" s="554" t="s">
        <v>106</v>
      </c>
      <c r="D53" s="516" t="s">
        <v>174</v>
      </c>
      <c r="E53" s="468">
        <v>0</v>
      </c>
      <c r="F53" s="468">
        <v>0</v>
      </c>
      <c r="G53" s="468">
        <v>0</v>
      </c>
      <c r="H53" s="468">
        <v>0</v>
      </c>
      <c r="I53" s="468">
        <v>0</v>
      </c>
      <c r="J53" s="511">
        <v>0</v>
      </c>
      <c r="K53" s="468">
        <v>0</v>
      </c>
      <c r="L53" s="468">
        <v>0</v>
      </c>
      <c r="M53" s="468">
        <v>0</v>
      </c>
      <c r="N53" s="468">
        <v>0</v>
      </c>
      <c r="O53" s="468">
        <v>0</v>
      </c>
      <c r="P53" s="468">
        <v>0</v>
      </c>
      <c r="Q53" s="468">
        <v>0</v>
      </c>
      <c r="R53" s="468">
        <v>0</v>
      </c>
      <c r="S53" s="468">
        <v>0</v>
      </c>
      <c r="T53" s="468">
        <v>0</v>
      </c>
      <c r="U53" s="468">
        <v>0</v>
      </c>
      <c r="V53" s="468">
        <v>0</v>
      </c>
      <c r="W53" s="468">
        <v>0</v>
      </c>
      <c r="X53" s="512">
        <v>0</v>
      </c>
      <c r="Y53" s="468">
        <v>0</v>
      </c>
      <c r="Z53" s="468">
        <v>0</v>
      </c>
      <c r="AA53" s="468">
        <v>0</v>
      </c>
      <c r="AB53" s="468">
        <v>0</v>
      </c>
      <c r="AC53" s="468">
        <v>0</v>
      </c>
      <c r="AD53" s="511">
        <v>0</v>
      </c>
      <c r="AE53" s="468">
        <v>0</v>
      </c>
      <c r="AF53" s="468">
        <v>0</v>
      </c>
      <c r="AG53" s="468">
        <v>0</v>
      </c>
      <c r="AH53" s="555"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452" customFormat="1" ht="24">
      <c r="A54" s="552" t="s">
        <v>107</v>
      </c>
      <c r="B54" s="553" t="s">
        <v>108</v>
      </c>
      <c r="C54" s="554" t="s">
        <v>109</v>
      </c>
      <c r="D54" s="516" t="s">
        <v>174</v>
      </c>
      <c r="E54" s="468">
        <v>0</v>
      </c>
      <c r="F54" s="468">
        <v>0</v>
      </c>
      <c r="G54" s="468">
        <v>0</v>
      </c>
      <c r="H54" s="468">
        <v>0</v>
      </c>
      <c r="I54" s="468">
        <v>2</v>
      </c>
      <c r="J54" s="511">
        <v>0</v>
      </c>
      <c r="K54" s="468">
        <v>0</v>
      </c>
      <c r="L54" s="468">
        <v>0</v>
      </c>
      <c r="M54" s="468">
        <v>0</v>
      </c>
      <c r="N54" s="468">
        <v>0</v>
      </c>
      <c r="O54" s="468">
        <v>0</v>
      </c>
      <c r="P54" s="468">
        <v>0</v>
      </c>
      <c r="Q54" s="468">
        <v>0</v>
      </c>
      <c r="R54" s="468">
        <v>0</v>
      </c>
      <c r="S54" s="468">
        <v>0</v>
      </c>
      <c r="T54" s="468">
        <v>0</v>
      </c>
      <c r="U54" s="468">
        <v>0</v>
      </c>
      <c r="V54" s="468">
        <v>0</v>
      </c>
      <c r="W54" s="468">
        <v>0</v>
      </c>
      <c r="X54" s="512">
        <v>0</v>
      </c>
      <c r="Y54" s="468">
        <v>0</v>
      </c>
      <c r="Z54" s="468">
        <v>0</v>
      </c>
      <c r="AA54" s="468">
        <v>0</v>
      </c>
      <c r="AB54" s="468">
        <v>0</v>
      </c>
      <c r="AC54" s="468">
        <v>0</v>
      </c>
      <c r="AD54" s="511">
        <v>0</v>
      </c>
      <c r="AE54" s="468">
        <v>0</v>
      </c>
      <c r="AF54" s="468">
        <v>0</v>
      </c>
      <c r="AG54" s="468">
        <v>0</v>
      </c>
      <c r="AH54" s="555"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452" customFormat="1">
      <c r="A55" s="552" t="s">
        <v>110</v>
      </c>
      <c r="B55" s="553" t="s">
        <v>111</v>
      </c>
      <c r="C55" s="554" t="s">
        <v>112</v>
      </c>
      <c r="D55" s="516" t="s">
        <v>174</v>
      </c>
      <c r="E55" s="468">
        <v>0</v>
      </c>
      <c r="F55" s="468">
        <v>0</v>
      </c>
      <c r="G55" s="468">
        <v>0</v>
      </c>
      <c r="H55" s="468">
        <v>0</v>
      </c>
      <c r="I55" s="468">
        <v>3</v>
      </c>
      <c r="J55" s="511">
        <v>0</v>
      </c>
      <c r="K55" s="468">
        <v>0</v>
      </c>
      <c r="L55" s="468">
        <v>0</v>
      </c>
      <c r="M55" s="468">
        <v>0</v>
      </c>
      <c r="N55" s="468">
        <v>0</v>
      </c>
      <c r="O55" s="468">
        <v>0</v>
      </c>
      <c r="P55" s="468">
        <v>0</v>
      </c>
      <c r="Q55" s="468">
        <v>0</v>
      </c>
      <c r="R55" s="468">
        <v>0</v>
      </c>
      <c r="S55" s="468">
        <v>0</v>
      </c>
      <c r="T55" s="468">
        <v>0</v>
      </c>
      <c r="U55" s="468">
        <v>0</v>
      </c>
      <c r="V55" s="468">
        <v>0</v>
      </c>
      <c r="W55" s="468">
        <v>0</v>
      </c>
      <c r="X55" s="512">
        <v>0</v>
      </c>
      <c r="Y55" s="468">
        <v>0</v>
      </c>
      <c r="Z55" s="468">
        <v>0</v>
      </c>
      <c r="AA55" s="468">
        <v>0</v>
      </c>
      <c r="AB55" s="468">
        <v>0</v>
      </c>
      <c r="AC55" s="468">
        <v>0</v>
      </c>
      <c r="AD55" s="511">
        <v>0</v>
      </c>
      <c r="AE55" s="468">
        <v>0</v>
      </c>
      <c r="AF55" s="468">
        <v>0</v>
      </c>
      <c r="AG55" s="468">
        <v>0</v>
      </c>
      <c r="AH55" s="555"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452" customFormat="1">
      <c r="A56" s="552" t="s">
        <v>113</v>
      </c>
      <c r="B56" s="553" t="s">
        <v>114</v>
      </c>
      <c r="C56" s="554" t="s">
        <v>115</v>
      </c>
      <c r="D56" s="516" t="s">
        <v>174</v>
      </c>
      <c r="E56" s="468">
        <v>0</v>
      </c>
      <c r="F56" s="468">
        <f>E56*0.6</f>
        <v>0</v>
      </c>
      <c r="G56" s="468">
        <v>0</v>
      </c>
      <c r="H56" s="468">
        <f>E56*0.8</f>
        <v>0</v>
      </c>
      <c r="I56" s="468">
        <v>0</v>
      </c>
      <c r="J56" s="511">
        <v>0</v>
      </c>
      <c r="K56" s="468">
        <f>J56*0.6</f>
        <v>0</v>
      </c>
      <c r="L56" s="468">
        <v>0</v>
      </c>
      <c r="M56" s="468">
        <f>J56*0.8</f>
        <v>0</v>
      </c>
      <c r="N56" s="468">
        <v>0</v>
      </c>
      <c r="O56" s="468">
        <v>0</v>
      </c>
      <c r="P56" s="468">
        <v>0</v>
      </c>
      <c r="Q56" s="468">
        <v>0</v>
      </c>
      <c r="R56" s="468">
        <v>0</v>
      </c>
      <c r="S56" s="468">
        <v>0</v>
      </c>
      <c r="T56" s="468">
        <v>0</v>
      </c>
      <c r="U56" s="468">
        <v>0</v>
      </c>
      <c r="V56" s="468">
        <v>0</v>
      </c>
      <c r="W56" s="468">
        <v>0</v>
      </c>
      <c r="X56" s="512">
        <v>0</v>
      </c>
      <c r="Y56" s="468">
        <v>0</v>
      </c>
      <c r="Z56" s="468">
        <v>0</v>
      </c>
      <c r="AA56" s="468">
        <v>0</v>
      </c>
      <c r="AB56" s="468">
        <v>0</v>
      </c>
      <c r="AC56" s="468">
        <v>0</v>
      </c>
      <c r="AD56" s="511">
        <v>0</v>
      </c>
      <c r="AE56" s="468">
        <v>0</v>
      </c>
      <c r="AF56" s="468">
        <v>0</v>
      </c>
      <c r="AG56" s="468">
        <v>0</v>
      </c>
      <c r="AH56" s="555"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s="551" customFormat="1" ht="48">
      <c r="A57" s="552" t="s">
        <v>116</v>
      </c>
      <c r="B57" s="553" t="s">
        <v>117</v>
      </c>
      <c r="C57" s="554" t="s">
        <v>118</v>
      </c>
      <c r="D57" s="516" t="s">
        <v>174</v>
      </c>
      <c r="E57" s="468">
        <v>0</v>
      </c>
      <c r="F57" s="468">
        <f>E57*0.6</f>
        <v>0</v>
      </c>
      <c r="G57" s="468">
        <v>0</v>
      </c>
      <c r="H57" s="468">
        <f>E57*0.8</f>
        <v>0</v>
      </c>
      <c r="I57" s="468">
        <v>1</v>
      </c>
      <c r="J57" s="511">
        <v>0</v>
      </c>
      <c r="K57" s="468">
        <f>J57*0.6</f>
        <v>0</v>
      </c>
      <c r="L57" s="468">
        <v>0</v>
      </c>
      <c r="M57" s="468">
        <f>J57*0.8</f>
        <v>0</v>
      </c>
      <c r="N57" s="468">
        <v>0</v>
      </c>
      <c r="O57" s="468">
        <v>0</v>
      </c>
      <c r="P57" s="468">
        <v>0</v>
      </c>
      <c r="Q57" s="468">
        <v>0</v>
      </c>
      <c r="R57" s="468">
        <v>0</v>
      </c>
      <c r="S57" s="468">
        <v>0</v>
      </c>
      <c r="T57" s="468">
        <v>0</v>
      </c>
      <c r="U57" s="468">
        <v>0</v>
      </c>
      <c r="V57" s="468">
        <v>0</v>
      </c>
      <c r="W57" s="468">
        <v>0</v>
      </c>
      <c r="X57" s="512">
        <v>1</v>
      </c>
      <c r="Y57" s="468">
        <v>0</v>
      </c>
      <c r="Z57" s="468">
        <v>0</v>
      </c>
      <c r="AA57" s="468">
        <v>0</v>
      </c>
      <c r="AB57" s="468">
        <v>0</v>
      </c>
      <c r="AC57" s="468">
        <v>0</v>
      </c>
      <c r="AD57" s="511">
        <v>0</v>
      </c>
      <c r="AE57" s="468">
        <v>0</v>
      </c>
      <c r="AF57" s="468">
        <v>0</v>
      </c>
      <c r="AG57" s="468">
        <v>0</v>
      </c>
      <c r="AH57" s="555"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52" customFormat="1">
      <c r="A58" s="552" t="s">
        <v>119</v>
      </c>
      <c r="B58" s="553" t="s">
        <v>120</v>
      </c>
      <c r="C58" s="554" t="s">
        <v>121</v>
      </c>
      <c r="D58" s="516" t="s">
        <v>174</v>
      </c>
      <c r="E58" s="468">
        <v>0</v>
      </c>
      <c r="F58" s="468">
        <v>0</v>
      </c>
      <c r="G58" s="468">
        <v>0</v>
      </c>
      <c r="H58" s="468">
        <v>0</v>
      </c>
      <c r="I58" s="468">
        <v>0</v>
      </c>
      <c r="J58" s="511">
        <v>0</v>
      </c>
      <c r="K58" s="468">
        <v>0</v>
      </c>
      <c r="L58" s="468">
        <v>0</v>
      </c>
      <c r="M58" s="468">
        <v>0</v>
      </c>
      <c r="N58" s="468">
        <v>0</v>
      </c>
      <c r="O58" s="468">
        <v>0</v>
      </c>
      <c r="P58" s="468">
        <v>0</v>
      </c>
      <c r="Q58" s="468">
        <v>0</v>
      </c>
      <c r="R58" s="468">
        <v>0</v>
      </c>
      <c r="S58" s="468">
        <v>0</v>
      </c>
      <c r="T58" s="468">
        <v>0</v>
      </c>
      <c r="U58" s="468">
        <v>0</v>
      </c>
      <c r="V58" s="468">
        <v>0</v>
      </c>
      <c r="W58" s="468">
        <v>0</v>
      </c>
      <c r="X58" s="512">
        <v>0</v>
      </c>
      <c r="Y58" s="468">
        <v>0</v>
      </c>
      <c r="Z58" s="468">
        <v>0</v>
      </c>
      <c r="AA58" s="468">
        <v>0</v>
      </c>
      <c r="AB58" s="468">
        <v>0</v>
      </c>
      <c r="AC58" s="468">
        <v>0</v>
      </c>
      <c r="AD58" s="511">
        <v>0</v>
      </c>
      <c r="AE58" s="468">
        <v>0</v>
      </c>
      <c r="AF58" s="468">
        <v>0</v>
      </c>
      <c r="AG58" s="468">
        <v>0</v>
      </c>
      <c r="AH58" s="555"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551" customFormat="1" ht="60">
      <c r="A59" s="552" t="s">
        <v>122</v>
      </c>
      <c r="B59" s="553" t="s">
        <v>123</v>
      </c>
      <c r="C59" s="554" t="s">
        <v>124</v>
      </c>
      <c r="D59" s="516" t="s">
        <v>174</v>
      </c>
      <c r="E59" s="468">
        <v>0</v>
      </c>
      <c r="F59" s="468">
        <v>0</v>
      </c>
      <c r="G59" s="468">
        <v>0</v>
      </c>
      <c r="H59" s="468">
        <v>0</v>
      </c>
      <c r="I59" s="468">
        <v>1</v>
      </c>
      <c r="J59" s="511">
        <v>0</v>
      </c>
      <c r="K59" s="468">
        <v>0</v>
      </c>
      <c r="L59" s="468">
        <v>0</v>
      </c>
      <c r="M59" s="468">
        <v>0</v>
      </c>
      <c r="N59" s="468">
        <v>0</v>
      </c>
      <c r="O59" s="468">
        <v>0</v>
      </c>
      <c r="P59" s="468">
        <v>0</v>
      </c>
      <c r="Q59" s="468">
        <v>0</v>
      </c>
      <c r="R59" s="468">
        <v>0</v>
      </c>
      <c r="S59" s="468">
        <v>0</v>
      </c>
      <c r="T59" s="468">
        <v>0</v>
      </c>
      <c r="U59" s="468">
        <v>0</v>
      </c>
      <c r="V59" s="468">
        <v>0</v>
      </c>
      <c r="W59" s="468">
        <v>0</v>
      </c>
      <c r="X59" s="512">
        <v>0</v>
      </c>
      <c r="Y59" s="468">
        <v>0</v>
      </c>
      <c r="Z59" s="468">
        <v>0</v>
      </c>
      <c r="AA59" s="468">
        <v>0</v>
      </c>
      <c r="AB59" s="468">
        <v>0</v>
      </c>
      <c r="AC59" s="468">
        <v>0</v>
      </c>
      <c r="AD59" s="511">
        <v>0</v>
      </c>
      <c r="AE59" s="468">
        <v>0</v>
      </c>
      <c r="AF59" s="468">
        <v>0</v>
      </c>
      <c r="AG59" s="468">
        <v>0</v>
      </c>
      <c r="AH59" s="555"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52" customFormat="1" ht="24.75" thickBot="1">
      <c r="A60" s="556" t="s">
        <v>125</v>
      </c>
      <c r="B60" s="557" t="s">
        <v>126</v>
      </c>
      <c r="C60" s="558" t="s">
        <v>127</v>
      </c>
      <c r="D60" s="518" t="s">
        <v>174</v>
      </c>
      <c r="E60" s="473">
        <v>0</v>
      </c>
      <c r="F60" s="473">
        <f>E60*0.6</f>
        <v>0</v>
      </c>
      <c r="G60" s="473">
        <v>0</v>
      </c>
      <c r="H60" s="473">
        <f>E60*0.8</f>
        <v>0</v>
      </c>
      <c r="I60" s="473">
        <v>0</v>
      </c>
      <c r="J60" s="514">
        <v>0</v>
      </c>
      <c r="K60" s="473">
        <f>J60*0.6</f>
        <v>0</v>
      </c>
      <c r="L60" s="473">
        <v>0</v>
      </c>
      <c r="M60" s="473">
        <f>J60*0.8</f>
        <v>0</v>
      </c>
      <c r="N60" s="473">
        <v>0</v>
      </c>
      <c r="O60" s="473">
        <v>0</v>
      </c>
      <c r="P60" s="473">
        <v>0</v>
      </c>
      <c r="Q60" s="473">
        <v>0</v>
      </c>
      <c r="R60" s="473">
        <v>0</v>
      </c>
      <c r="S60" s="473">
        <v>0</v>
      </c>
      <c r="T60" s="473">
        <v>0</v>
      </c>
      <c r="U60" s="473">
        <v>0</v>
      </c>
      <c r="V60" s="473">
        <v>0</v>
      </c>
      <c r="W60" s="473">
        <v>0</v>
      </c>
      <c r="X60" s="515">
        <v>0</v>
      </c>
      <c r="Y60" s="513">
        <v>0</v>
      </c>
      <c r="Z60" s="473">
        <v>0</v>
      </c>
      <c r="AA60" s="473">
        <v>0</v>
      </c>
      <c r="AB60" s="473">
        <v>0</v>
      </c>
      <c r="AC60" s="515">
        <v>0</v>
      </c>
      <c r="AD60" s="514">
        <v>0</v>
      </c>
      <c r="AE60" s="473">
        <v>0</v>
      </c>
      <c r="AF60" s="473">
        <v>0</v>
      </c>
      <c r="AG60" s="473">
        <v>0</v>
      </c>
      <c r="AH60" s="515"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48" ht="48" customHeight="1">
      <c r="A62" s="885" t="s">
        <v>1021</v>
      </c>
      <c r="B62" s="885"/>
      <c r="C62" s="885"/>
      <c r="D62" s="885"/>
      <c r="E62" s="885"/>
      <c r="F62" s="885"/>
      <c r="G62" s="885"/>
      <c r="H62" s="885"/>
      <c r="I62" s="885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</row>
  </sheetData>
  <mergeCells count="22">
    <mergeCell ref="A12:AH12"/>
    <mergeCell ref="A13:AH13"/>
    <mergeCell ref="A4:AH4"/>
    <mergeCell ref="A5:AH5"/>
    <mergeCell ref="A7:AH7"/>
    <mergeCell ref="A8:AH8"/>
    <mergeCell ref="A10:AH10"/>
    <mergeCell ref="A62:I62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7EAB-84D8-4A55-BDFD-6A28340535B7}">
  <dimension ref="A1:CD74"/>
  <sheetViews>
    <sheetView zoomScale="80" zoomScaleNormal="80" workbookViewId="0">
      <selection activeCell="A6" sqref="A6"/>
    </sheetView>
  </sheetViews>
  <sheetFormatPr defaultColWidth="9" defaultRowHeight="15.75" customHeight="1"/>
  <cols>
    <col min="1" max="1" width="9.875" style="141" customWidth="1"/>
    <col min="2" max="2" width="44.875" style="141" customWidth="1"/>
    <col min="3" max="3" width="16.125" style="141" customWidth="1"/>
    <col min="4" max="4" width="24.375" style="141" customWidth="1"/>
    <col min="5" max="10" width="5.875" style="141" customWidth="1"/>
    <col min="11" max="11" width="7.625" style="141" customWidth="1"/>
    <col min="12" max="12" width="7.375" style="141" customWidth="1"/>
    <col min="13" max="74" width="5.875" style="141" customWidth="1"/>
    <col min="75" max="81" width="6.125" style="141" customWidth="1"/>
    <col min="82" max="82" width="16" style="141" customWidth="1"/>
    <col min="83" max="16384" width="9" style="141"/>
  </cols>
  <sheetData>
    <row r="1" spans="1:82" ht="18.75">
      <c r="Z1" s="374"/>
      <c r="CD1" s="375" t="s">
        <v>1022</v>
      </c>
    </row>
    <row r="2" spans="1:82" ht="18.75">
      <c r="Z2" s="374"/>
      <c r="CD2" s="143" t="s">
        <v>1</v>
      </c>
    </row>
    <row r="3" spans="1:82" ht="18.75">
      <c r="Z3" s="374"/>
      <c r="CD3" s="143" t="s">
        <v>2</v>
      </c>
    </row>
    <row r="4" spans="1:82" s="153" customFormat="1" ht="18.75" customHeight="1">
      <c r="A4" s="912" t="s">
        <v>1099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  <c r="AI4" s="912"/>
      <c r="AJ4" s="912"/>
      <c r="AK4" s="912"/>
      <c r="AL4" s="912"/>
      <c r="AM4" s="912"/>
    </row>
    <row r="5" spans="1:82" ht="18.75" customHeight="1">
      <c r="A5" s="913" t="s">
        <v>1136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</row>
    <row r="6" spans="1:82" ht="18.7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</row>
    <row r="7" spans="1:82" ht="41.25" customHeight="1">
      <c r="A7" s="913" t="s">
        <v>999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  <c r="AD7" s="913"/>
      <c r="AE7" s="913"/>
      <c r="AF7" s="913"/>
      <c r="AG7" s="913"/>
      <c r="AH7" s="913"/>
      <c r="AI7" s="913"/>
      <c r="AJ7" s="913"/>
      <c r="AK7" s="913"/>
      <c r="AL7" s="913"/>
      <c r="AM7" s="913"/>
    </row>
    <row r="8" spans="1:82" ht="15.75" customHeight="1">
      <c r="A8" s="914" t="s">
        <v>1023</v>
      </c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4"/>
      <c r="AM8" s="914"/>
    </row>
    <row r="9" spans="1:82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82" ht="18.75">
      <c r="A10" s="915" t="s">
        <v>1106</v>
      </c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</row>
    <row r="11" spans="1:82" ht="18.75">
      <c r="AB11" s="143"/>
    </row>
    <row r="12" spans="1:82" ht="18.75">
      <c r="A12" s="911" t="s">
        <v>1083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1"/>
      <c r="AL12" s="911"/>
      <c r="AM12" s="911"/>
    </row>
    <row r="13" spans="1:82">
      <c r="A13" s="906" t="s">
        <v>916</v>
      </c>
      <c r="B13" s="906"/>
      <c r="C13" s="906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906"/>
      <c r="AL13" s="906"/>
      <c r="AM13" s="906"/>
    </row>
    <row r="14" spans="1:82" ht="19.5" thickBot="1">
      <c r="A14" s="907"/>
      <c r="B14" s="907"/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7"/>
      <c r="AM14" s="907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1"/>
      <c r="BG14" s="711"/>
      <c r="BH14" s="711"/>
      <c r="BI14" s="711"/>
      <c r="BJ14" s="711"/>
      <c r="BK14" s="711"/>
      <c r="BL14" s="711"/>
      <c r="BM14" s="711"/>
      <c r="BN14" s="711"/>
      <c r="BO14" s="711"/>
      <c r="BP14" s="711"/>
      <c r="BQ14" s="711"/>
      <c r="BR14" s="711"/>
      <c r="BS14" s="711"/>
      <c r="BT14" s="711"/>
      <c r="BU14" s="711"/>
      <c r="BV14" s="711"/>
      <c r="BW14" s="711"/>
      <c r="BX14" s="711"/>
      <c r="BY14" s="711"/>
      <c r="BZ14" s="711"/>
      <c r="CA14" s="711"/>
      <c r="CB14" s="711"/>
      <c r="CC14" s="711"/>
      <c r="CD14" s="711"/>
    </row>
    <row r="15" spans="1:82" ht="30" customHeight="1">
      <c r="A15" s="908" t="s">
        <v>6</v>
      </c>
      <c r="B15" s="901" t="s">
        <v>7</v>
      </c>
      <c r="C15" s="901" t="s">
        <v>8</v>
      </c>
      <c r="D15" s="901" t="s">
        <v>171</v>
      </c>
      <c r="E15" s="910" t="s">
        <v>1134</v>
      </c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  <c r="AK15" s="910"/>
      <c r="AL15" s="910"/>
      <c r="AM15" s="910"/>
      <c r="AN15" s="910"/>
      <c r="AO15" s="910"/>
      <c r="AP15" s="910"/>
      <c r="AQ15" s="910"/>
      <c r="AR15" s="910"/>
      <c r="AS15" s="910"/>
      <c r="AT15" s="910"/>
      <c r="AU15" s="910"/>
      <c r="AV15" s="910"/>
      <c r="AW15" s="910"/>
      <c r="AX15" s="910"/>
      <c r="AY15" s="910"/>
      <c r="AZ15" s="910"/>
      <c r="BA15" s="910"/>
      <c r="BB15" s="910"/>
      <c r="BC15" s="910"/>
      <c r="BD15" s="910"/>
      <c r="BE15" s="910"/>
      <c r="BF15" s="910"/>
      <c r="BG15" s="910"/>
      <c r="BH15" s="910"/>
      <c r="BI15" s="910"/>
      <c r="BJ15" s="910"/>
      <c r="BK15" s="910"/>
      <c r="BL15" s="910"/>
      <c r="BM15" s="910"/>
      <c r="BN15" s="910"/>
      <c r="BO15" s="910"/>
      <c r="BP15" s="910"/>
      <c r="BQ15" s="910"/>
      <c r="BR15" s="910"/>
      <c r="BS15" s="910"/>
      <c r="BT15" s="910"/>
      <c r="BU15" s="910"/>
      <c r="BV15" s="910"/>
      <c r="BW15" s="901" t="s">
        <v>1024</v>
      </c>
      <c r="BX15" s="901"/>
      <c r="BY15" s="901"/>
      <c r="BZ15" s="901"/>
      <c r="CA15" s="901"/>
      <c r="CB15" s="901"/>
      <c r="CC15" s="901"/>
      <c r="CD15" s="903" t="s">
        <v>1025</v>
      </c>
    </row>
    <row r="16" spans="1:82" ht="30" customHeight="1">
      <c r="A16" s="909"/>
      <c r="B16" s="902"/>
      <c r="C16" s="902"/>
      <c r="D16" s="902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905"/>
      <c r="AE16" s="905"/>
      <c r="AF16" s="905"/>
      <c r="AG16" s="905"/>
      <c r="AH16" s="905"/>
      <c r="AI16" s="905"/>
      <c r="AJ16" s="905"/>
      <c r="AK16" s="905"/>
      <c r="AL16" s="905"/>
      <c r="AM16" s="905"/>
      <c r="AN16" s="905"/>
      <c r="AO16" s="905"/>
      <c r="AP16" s="905"/>
      <c r="AQ16" s="905"/>
      <c r="AR16" s="905"/>
      <c r="AS16" s="905"/>
      <c r="AT16" s="905"/>
      <c r="AU16" s="905"/>
      <c r="AV16" s="905"/>
      <c r="AW16" s="905"/>
      <c r="AX16" s="905"/>
      <c r="AY16" s="905"/>
      <c r="AZ16" s="905"/>
      <c r="BA16" s="905"/>
      <c r="BB16" s="905"/>
      <c r="BC16" s="905"/>
      <c r="BD16" s="905"/>
      <c r="BE16" s="905"/>
      <c r="BF16" s="905"/>
      <c r="BG16" s="905"/>
      <c r="BH16" s="905"/>
      <c r="BI16" s="905"/>
      <c r="BJ16" s="905"/>
      <c r="BK16" s="905"/>
      <c r="BL16" s="905"/>
      <c r="BM16" s="905"/>
      <c r="BN16" s="905"/>
      <c r="BO16" s="905"/>
      <c r="BP16" s="905"/>
      <c r="BQ16" s="905"/>
      <c r="BR16" s="905"/>
      <c r="BS16" s="905"/>
      <c r="BT16" s="905"/>
      <c r="BU16" s="905"/>
      <c r="BV16" s="905"/>
      <c r="BW16" s="902"/>
      <c r="BX16" s="902"/>
      <c r="BY16" s="902"/>
      <c r="BZ16" s="902"/>
      <c r="CA16" s="902"/>
      <c r="CB16" s="902"/>
      <c r="CC16" s="902"/>
      <c r="CD16" s="904"/>
    </row>
    <row r="17" spans="1:82" ht="39" customHeight="1">
      <c r="A17" s="909"/>
      <c r="B17" s="902"/>
      <c r="C17" s="902"/>
      <c r="D17" s="902"/>
      <c r="E17" s="905" t="s">
        <v>12</v>
      </c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5"/>
      <c r="AF17" s="905"/>
      <c r="AG17" s="905"/>
      <c r="AH17" s="905"/>
      <c r="AI17" s="905"/>
      <c r="AJ17" s="905"/>
      <c r="AK17" s="905"/>
      <c r="AL17" s="905"/>
      <c r="AM17" s="905"/>
      <c r="AN17" s="905" t="s">
        <v>13</v>
      </c>
      <c r="AO17" s="905"/>
      <c r="AP17" s="905"/>
      <c r="AQ17" s="905"/>
      <c r="AR17" s="905"/>
      <c r="AS17" s="905"/>
      <c r="AT17" s="905"/>
      <c r="AU17" s="905"/>
      <c r="AV17" s="905"/>
      <c r="AW17" s="905"/>
      <c r="AX17" s="905"/>
      <c r="AY17" s="905"/>
      <c r="AZ17" s="905"/>
      <c r="BA17" s="905"/>
      <c r="BB17" s="905"/>
      <c r="BC17" s="905"/>
      <c r="BD17" s="905"/>
      <c r="BE17" s="905"/>
      <c r="BF17" s="905"/>
      <c r="BG17" s="905"/>
      <c r="BH17" s="905"/>
      <c r="BI17" s="905"/>
      <c r="BJ17" s="905"/>
      <c r="BK17" s="905"/>
      <c r="BL17" s="905"/>
      <c r="BM17" s="905"/>
      <c r="BN17" s="905"/>
      <c r="BO17" s="905"/>
      <c r="BP17" s="905"/>
      <c r="BQ17" s="905"/>
      <c r="BR17" s="905"/>
      <c r="BS17" s="905"/>
      <c r="BT17" s="905"/>
      <c r="BU17" s="905"/>
      <c r="BV17" s="905"/>
      <c r="BW17" s="902"/>
      <c r="BX17" s="902"/>
      <c r="BY17" s="902"/>
      <c r="BZ17" s="902"/>
      <c r="CA17" s="902"/>
      <c r="CB17" s="902"/>
      <c r="CC17" s="902"/>
      <c r="CD17" s="904"/>
    </row>
    <row r="18" spans="1:82" ht="30" customHeight="1">
      <c r="A18" s="909"/>
      <c r="B18" s="902"/>
      <c r="C18" s="902"/>
      <c r="D18" s="902"/>
      <c r="E18" s="905" t="s">
        <v>919</v>
      </c>
      <c r="F18" s="905"/>
      <c r="G18" s="905"/>
      <c r="H18" s="905"/>
      <c r="I18" s="905"/>
      <c r="J18" s="905"/>
      <c r="K18" s="905"/>
      <c r="L18" s="905" t="s">
        <v>905</v>
      </c>
      <c r="M18" s="905"/>
      <c r="N18" s="905"/>
      <c r="O18" s="905"/>
      <c r="P18" s="905"/>
      <c r="Q18" s="905"/>
      <c r="R18" s="905"/>
      <c r="S18" s="905" t="s">
        <v>906</v>
      </c>
      <c r="T18" s="905"/>
      <c r="U18" s="905"/>
      <c r="V18" s="905"/>
      <c r="W18" s="905"/>
      <c r="X18" s="905"/>
      <c r="Y18" s="905"/>
      <c r="Z18" s="905" t="s">
        <v>907</v>
      </c>
      <c r="AA18" s="905"/>
      <c r="AB18" s="905"/>
      <c r="AC18" s="905"/>
      <c r="AD18" s="905"/>
      <c r="AE18" s="905"/>
      <c r="AF18" s="905"/>
      <c r="AG18" s="905" t="s">
        <v>908</v>
      </c>
      <c r="AH18" s="905"/>
      <c r="AI18" s="905"/>
      <c r="AJ18" s="905"/>
      <c r="AK18" s="905"/>
      <c r="AL18" s="905"/>
      <c r="AM18" s="905"/>
      <c r="AN18" s="905" t="s">
        <v>919</v>
      </c>
      <c r="AO18" s="905"/>
      <c r="AP18" s="905"/>
      <c r="AQ18" s="905"/>
      <c r="AR18" s="905"/>
      <c r="AS18" s="905"/>
      <c r="AT18" s="905"/>
      <c r="AU18" s="905" t="s">
        <v>905</v>
      </c>
      <c r="AV18" s="905"/>
      <c r="AW18" s="905"/>
      <c r="AX18" s="905"/>
      <c r="AY18" s="905"/>
      <c r="AZ18" s="905"/>
      <c r="BA18" s="905"/>
      <c r="BB18" s="905" t="s">
        <v>906</v>
      </c>
      <c r="BC18" s="905"/>
      <c r="BD18" s="905"/>
      <c r="BE18" s="905"/>
      <c r="BF18" s="905"/>
      <c r="BG18" s="905"/>
      <c r="BH18" s="905"/>
      <c r="BI18" s="905" t="s">
        <v>907</v>
      </c>
      <c r="BJ18" s="905"/>
      <c r="BK18" s="905"/>
      <c r="BL18" s="905"/>
      <c r="BM18" s="905"/>
      <c r="BN18" s="905"/>
      <c r="BO18" s="905"/>
      <c r="BP18" s="905" t="s">
        <v>908</v>
      </c>
      <c r="BQ18" s="905"/>
      <c r="BR18" s="905"/>
      <c r="BS18" s="905"/>
      <c r="BT18" s="905"/>
      <c r="BU18" s="905"/>
      <c r="BV18" s="905"/>
      <c r="BW18" s="902"/>
      <c r="BX18" s="902"/>
      <c r="BY18" s="902"/>
      <c r="BZ18" s="902"/>
      <c r="CA18" s="902"/>
      <c r="CB18" s="902"/>
      <c r="CC18" s="902"/>
      <c r="CD18" s="904"/>
    </row>
    <row r="19" spans="1:82" ht="96.75" customHeight="1">
      <c r="A19" s="909"/>
      <c r="B19" s="902"/>
      <c r="C19" s="902"/>
      <c r="D19" s="902"/>
      <c r="E19" s="378" t="s">
        <v>160</v>
      </c>
      <c r="F19" s="378" t="s">
        <v>161</v>
      </c>
      <c r="G19" s="378" t="s">
        <v>1026</v>
      </c>
      <c r="H19" s="378" t="s">
        <v>1027</v>
      </c>
      <c r="I19" s="378" t="s">
        <v>182</v>
      </c>
      <c r="J19" s="378" t="s">
        <v>163</v>
      </c>
      <c r="K19" s="687" t="s">
        <v>164</v>
      </c>
      <c r="L19" s="378" t="s">
        <v>160</v>
      </c>
      <c r="M19" s="378" t="s">
        <v>161</v>
      </c>
      <c r="N19" s="378" t="s">
        <v>1026</v>
      </c>
      <c r="O19" s="378" t="s">
        <v>1027</v>
      </c>
      <c r="P19" s="378" t="s">
        <v>182</v>
      </c>
      <c r="Q19" s="378" t="s">
        <v>163</v>
      </c>
      <c r="R19" s="687" t="s">
        <v>164</v>
      </c>
      <c r="S19" s="378" t="s">
        <v>160</v>
      </c>
      <c r="T19" s="378" t="s">
        <v>161</v>
      </c>
      <c r="U19" s="378" t="s">
        <v>1026</v>
      </c>
      <c r="V19" s="378" t="s">
        <v>1027</v>
      </c>
      <c r="W19" s="378" t="s">
        <v>182</v>
      </c>
      <c r="X19" s="378" t="s">
        <v>163</v>
      </c>
      <c r="Y19" s="687" t="s">
        <v>164</v>
      </c>
      <c r="Z19" s="378" t="s">
        <v>160</v>
      </c>
      <c r="AA19" s="378" t="s">
        <v>161</v>
      </c>
      <c r="AB19" s="378" t="s">
        <v>1026</v>
      </c>
      <c r="AC19" s="378" t="s">
        <v>1027</v>
      </c>
      <c r="AD19" s="378" t="s">
        <v>182</v>
      </c>
      <c r="AE19" s="378" t="s">
        <v>163</v>
      </c>
      <c r="AF19" s="687" t="s">
        <v>164</v>
      </c>
      <c r="AG19" s="378" t="s">
        <v>160</v>
      </c>
      <c r="AH19" s="378" t="s">
        <v>161</v>
      </c>
      <c r="AI19" s="378" t="s">
        <v>1026</v>
      </c>
      <c r="AJ19" s="378" t="s">
        <v>1027</v>
      </c>
      <c r="AK19" s="378" t="s">
        <v>182</v>
      </c>
      <c r="AL19" s="378" t="s">
        <v>163</v>
      </c>
      <c r="AM19" s="687" t="s">
        <v>164</v>
      </c>
      <c r="AN19" s="378" t="s">
        <v>160</v>
      </c>
      <c r="AO19" s="378" t="s">
        <v>161</v>
      </c>
      <c r="AP19" s="378" t="s">
        <v>1026</v>
      </c>
      <c r="AQ19" s="378" t="s">
        <v>1027</v>
      </c>
      <c r="AR19" s="378" t="s">
        <v>182</v>
      </c>
      <c r="AS19" s="378" t="s">
        <v>163</v>
      </c>
      <c r="AT19" s="687" t="s">
        <v>164</v>
      </c>
      <c r="AU19" s="378" t="s">
        <v>160</v>
      </c>
      <c r="AV19" s="378" t="s">
        <v>161</v>
      </c>
      <c r="AW19" s="378" t="s">
        <v>1026</v>
      </c>
      <c r="AX19" s="378" t="s">
        <v>1027</v>
      </c>
      <c r="AY19" s="378" t="s">
        <v>182</v>
      </c>
      <c r="AZ19" s="378" t="s">
        <v>163</v>
      </c>
      <c r="BA19" s="687" t="s">
        <v>164</v>
      </c>
      <c r="BB19" s="378" t="s">
        <v>160</v>
      </c>
      <c r="BC19" s="378" t="s">
        <v>161</v>
      </c>
      <c r="BD19" s="378" t="s">
        <v>1026</v>
      </c>
      <c r="BE19" s="378" t="s">
        <v>1027</v>
      </c>
      <c r="BF19" s="378" t="s">
        <v>182</v>
      </c>
      <c r="BG19" s="378" t="s">
        <v>163</v>
      </c>
      <c r="BH19" s="687" t="s">
        <v>164</v>
      </c>
      <c r="BI19" s="378" t="s">
        <v>160</v>
      </c>
      <c r="BJ19" s="378" t="s">
        <v>161</v>
      </c>
      <c r="BK19" s="378" t="s">
        <v>1026</v>
      </c>
      <c r="BL19" s="378" t="s">
        <v>1027</v>
      </c>
      <c r="BM19" s="378" t="s">
        <v>182</v>
      </c>
      <c r="BN19" s="378" t="s">
        <v>163</v>
      </c>
      <c r="BO19" s="687" t="s">
        <v>164</v>
      </c>
      <c r="BP19" s="378" t="s">
        <v>160</v>
      </c>
      <c r="BQ19" s="378" t="s">
        <v>161</v>
      </c>
      <c r="BR19" s="378" t="s">
        <v>1026</v>
      </c>
      <c r="BS19" s="378" t="s">
        <v>1027</v>
      </c>
      <c r="BT19" s="378" t="s">
        <v>182</v>
      </c>
      <c r="BU19" s="378" t="s">
        <v>163</v>
      </c>
      <c r="BV19" s="687" t="s">
        <v>164</v>
      </c>
      <c r="BW19" s="378" t="s">
        <v>160</v>
      </c>
      <c r="BX19" s="378" t="s">
        <v>161</v>
      </c>
      <c r="BY19" s="378" t="s">
        <v>1026</v>
      </c>
      <c r="BZ19" s="378" t="s">
        <v>1027</v>
      </c>
      <c r="CA19" s="378" t="s">
        <v>182</v>
      </c>
      <c r="CB19" s="378" t="s">
        <v>163</v>
      </c>
      <c r="CC19" s="687" t="s">
        <v>164</v>
      </c>
      <c r="CD19" s="904"/>
    </row>
    <row r="20" spans="1:82">
      <c r="A20" s="520">
        <v>1</v>
      </c>
      <c r="B20" s="685">
        <v>2</v>
      </c>
      <c r="C20" s="685">
        <v>3</v>
      </c>
      <c r="D20" s="685">
        <v>4</v>
      </c>
      <c r="E20" s="685" t="s">
        <v>928</v>
      </c>
      <c r="F20" s="685" t="s">
        <v>929</v>
      </c>
      <c r="G20" s="685" t="s">
        <v>930</v>
      </c>
      <c r="H20" s="685" t="s">
        <v>931</v>
      </c>
      <c r="I20" s="685" t="s">
        <v>932</v>
      </c>
      <c r="J20" s="685" t="s">
        <v>933</v>
      </c>
      <c r="K20" s="685" t="s">
        <v>934</v>
      </c>
      <c r="L20" s="685" t="s">
        <v>935</v>
      </c>
      <c r="M20" s="715" t="s">
        <v>936</v>
      </c>
      <c r="N20" s="685" t="s">
        <v>937</v>
      </c>
      <c r="O20" s="685" t="s">
        <v>938</v>
      </c>
      <c r="P20" s="685" t="s">
        <v>939</v>
      </c>
      <c r="Q20" s="685" t="s">
        <v>940</v>
      </c>
      <c r="R20" s="685" t="s">
        <v>941</v>
      </c>
      <c r="S20" s="685" t="s">
        <v>942</v>
      </c>
      <c r="T20" s="685" t="s">
        <v>943</v>
      </c>
      <c r="U20" s="685" t="s">
        <v>944</v>
      </c>
      <c r="V20" s="685" t="s">
        <v>945</v>
      </c>
      <c r="W20" s="685" t="s">
        <v>946</v>
      </c>
      <c r="X20" s="685" t="s">
        <v>947</v>
      </c>
      <c r="Y20" s="685" t="s">
        <v>948</v>
      </c>
      <c r="Z20" s="685" t="s">
        <v>949</v>
      </c>
      <c r="AA20" s="685" t="s">
        <v>950</v>
      </c>
      <c r="AB20" s="685" t="s">
        <v>951</v>
      </c>
      <c r="AC20" s="685" t="s">
        <v>952</v>
      </c>
      <c r="AD20" s="685" t="s">
        <v>953</v>
      </c>
      <c r="AE20" s="685" t="s">
        <v>954</v>
      </c>
      <c r="AF20" s="685" t="s">
        <v>955</v>
      </c>
      <c r="AG20" s="685" t="s">
        <v>956</v>
      </c>
      <c r="AH20" s="685" t="s">
        <v>957</v>
      </c>
      <c r="AI20" s="685" t="s">
        <v>958</v>
      </c>
      <c r="AJ20" s="685" t="s">
        <v>959</v>
      </c>
      <c r="AK20" s="685" t="s">
        <v>960</v>
      </c>
      <c r="AL20" s="685" t="s">
        <v>961</v>
      </c>
      <c r="AM20" s="685" t="s">
        <v>962</v>
      </c>
      <c r="AN20" s="685" t="s">
        <v>963</v>
      </c>
      <c r="AO20" s="685" t="s">
        <v>964</v>
      </c>
      <c r="AP20" s="685" t="s">
        <v>965</v>
      </c>
      <c r="AQ20" s="685" t="s">
        <v>966</v>
      </c>
      <c r="AR20" s="685" t="s">
        <v>967</v>
      </c>
      <c r="AS20" s="685" t="s">
        <v>968</v>
      </c>
      <c r="AT20" s="685" t="s">
        <v>969</v>
      </c>
      <c r="AU20" s="685" t="s">
        <v>970</v>
      </c>
      <c r="AV20" s="685" t="s">
        <v>971</v>
      </c>
      <c r="AW20" s="685" t="s">
        <v>972</v>
      </c>
      <c r="AX20" s="685" t="s">
        <v>973</v>
      </c>
      <c r="AY20" s="685" t="s">
        <v>1028</v>
      </c>
      <c r="AZ20" s="685" t="s">
        <v>975</v>
      </c>
      <c r="BA20" s="685" t="s">
        <v>976</v>
      </c>
      <c r="BB20" s="685" t="s">
        <v>977</v>
      </c>
      <c r="BC20" s="685" t="s">
        <v>978</v>
      </c>
      <c r="BD20" s="685" t="s">
        <v>979</v>
      </c>
      <c r="BE20" s="685" t="s">
        <v>980</v>
      </c>
      <c r="BF20" s="685" t="s">
        <v>981</v>
      </c>
      <c r="BG20" s="685" t="s">
        <v>982</v>
      </c>
      <c r="BH20" s="685" t="s">
        <v>983</v>
      </c>
      <c r="BI20" s="685" t="s">
        <v>984</v>
      </c>
      <c r="BJ20" s="685" t="s">
        <v>985</v>
      </c>
      <c r="BK20" s="685" t="s">
        <v>986</v>
      </c>
      <c r="BL20" s="685" t="s">
        <v>987</v>
      </c>
      <c r="BM20" s="685" t="s">
        <v>988</v>
      </c>
      <c r="BN20" s="685" t="s">
        <v>989</v>
      </c>
      <c r="BO20" s="685" t="s">
        <v>990</v>
      </c>
      <c r="BP20" s="685" t="s">
        <v>991</v>
      </c>
      <c r="BQ20" s="685" t="s">
        <v>992</v>
      </c>
      <c r="BR20" s="685" t="s">
        <v>993</v>
      </c>
      <c r="BS20" s="685" t="s">
        <v>994</v>
      </c>
      <c r="BT20" s="685" t="s">
        <v>995</v>
      </c>
      <c r="BU20" s="685" t="s">
        <v>996</v>
      </c>
      <c r="BV20" s="685" t="s">
        <v>997</v>
      </c>
      <c r="BW20" s="685" t="s">
        <v>1001</v>
      </c>
      <c r="BX20" s="685" t="s">
        <v>1002</v>
      </c>
      <c r="BY20" s="685" t="s">
        <v>1003</v>
      </c>
      <c r="BZ20" s="685" t="s">
        <v>1004</v>
      </c>
      <c r="CA20" s="685" t="s">
        <v>1005</v>
      </c>
      <c r="CB20" s="685" t="s">
        <v>1029</v>
      </c>
      <c r="CC20" s="685" t="s">
        <v>1030</v>
      </c>
      <c r="CD20" s="521">
        <v>8</v>
      </c>
    </row>
    <row r="21" spans="1:82" ht="31.5">
      <c r="A21" s="381" t="s">
        <v>22</v>
      </c>
      <c r="B21" s="382" t="s">
        <v>23</v>
      </c>
      <c r="C21" s="383" t="s">
        <v>24</v>
      </c>
      <c r="D21" s="685" t="s">
        <v>174</v>
      </c>
      <c r="E21" s="384">
        <f>E22+E23+E24</f>
        <v>1.2</v>
      </c>
      <c r="F21" s="384">
        <f t="shared" ref="F21:BQ21" si="0">F22+F23+F24</f>
        <v>0.72</v>
      </c>
      <c r="G21" s="384">
        <f t="shared" si="0"/>
        <v>0.6</v>
      </c>
      <c r="H21" s="384">
        <f t="shared" si="0"/>
        <v>0</v>
      </c>
      <c r="I21" s="384">
        <f t="shared" si="0"/>
        <v>4.8</v>
      </c>
      <c r="J21" s="384">
        <f t="shared" si="0"/>
        <v>0.96</v>
      </c>
      <c r="K21" s="384">
        <f t="shared" si="0"/>
        <v>23</v>
      </c>
      <c r="L21" s="685">
        <f t="shared" si="0"/>
        <v>0</v>
      </c>
      <c r="M21" s="685">
        <f t="shared" si="0"/>
        <v>0</v>
      </c>
      <c r="N21" s="685">
        <f t="shared" si="0"/>
        <v>0</v>
      </c>
      <c r="O21" s="685">
        <f t="shared" si="0"/>
        <v>0</v>
      </c>
      <c r="P21" s="685">
        <f t="shared" si="0"/>
        <v>0</v>
      </c>
      <c r="Q21" s="685">
        <f t="shared" si="0"/>
        <v>0</v>
      </c>
      <c r="R21" s="685">
        <f t="shared" si="0"/>
        <v>0</v>
      </c>
      <c r="S21" s="685">
        <f t="shared" si="0"/>
        <v>0</v>
      </c>
      <c r="T21" s="685">
        <f t="shared" si="0"/>
        <v>0</v>
      </c>
      <c r="U21" s="685">
        <f t="shared" si="0"/>
        <v>0</v>
      </c>
      <c r="V21" s="685">
        <f t="shared" si="0"/>
        <v>0</v>
      </c>
      <c r="W21" s="685">
        <f t="shared" si="0"/>
        <v>0</v>
      </c>
      <c r="X21" s="685">
        <f t="shared" si="0"/>
        <v>0</v>
      </c>
      <c r="Y21" s="685">
        <f t="shared" si="0"/>
        <v>1</v>
      </c>
      <c r="Z21" s="685">
        <f t="shared" si="0"/>
        <v>0</v>
      </c>
      <c r="AA21" s="685">
        <f t="shared" si="0"/>
        <v>0</v>
      </c>
      <c r="AB21" s="685">
        <f t="shared" si="0"/>
        <v>0</v>
      </c>
      <c r="AC21" s="685">
        <f t="shared" si="0"/>
        <v>0</v>
      </c>
      <c r="AD21" s="685">
        <f t="shared" si="0"/>
        <v>0</v>
      </c>
      <c r="AE21" s="685">
        <f t="shared" si="0"/>
        <v>0</v>
      </c>
      <c r="AF21" s="685">
        <f t="shared" si="0"/>
        <v>5</v>
      </c>
      <c r="AG21" s="685">
        <f t="shared" si="0"/>
        <v>1.2</v>
      </c>
      <c r="AH21" s="685">
        <f t="shared" si="0"/>
        <v>0.72</v>
      </c>
      <c r="AI21" s="685">
        <f t="shared" si="0"/>
        <v>0.6</v>
      </c>
      <c r="AJ21" s="685">
        <f t="shared" si="0"/>
        <v>0</v>
      </c>
      <c r="AK21" s="685">
        <f t="shared" si="0"/>
        <v>4.8</v>
      </c>
      <c r="AL21" s="685">
        <f t="shared" si="0"/>
        <v>0.96</v>
      </c>
      <c r="AM21" s="685">
        <f t="shared" si="0"/>
        <v>17</v>
      </c>
      <c r="AN21" s="685">
        <f t="shared" si="0"/>
        <v>1.2</v>
      </c>
      <c r="AO21" s="685">
        <f t="shared" si="0"/>
        <v>0.72</v>
      </c>
      <c r="AP21" s="685">
        <f t="shared" si="0"/>
        <v>0.6</v>
      </c>
      <c r="AQ21" s="685">
        <f t="shared" si="0"/>
        <v>0</v>
      </c>
      <c r="AR21" s="685">
        <f t="shared" si="0"/>
        <v>4.8</v>
      </c>
      <c r="AS21" s="685">
        <f t="shared" si="0"/>
        <v>0.96</v>
      </c>
      <c r="AT21" s="685">
        <f t="shared" si="0"/>
        <v>23</v>
      </c>
      <c r="AU21" s="685">
        <f t="shared" si="0"/>
        <v>0</v>
      </c>
      <c r="AV21" s="685">
        <f t="shared" si="0"/>
        <v>0</v>
      </c>
      <c r="AW21" s="685">
        <f t="shared" si="0"/>
        <v>0</v>
      </c>
      <c r="AX21" s="685">
        <f t="shared" si="0"/>
        <v>0</v>
      </c>
      <c r="AY21" s="685">
        <f t="shared" si="0"/>
        <v>0</v>
      </c>
      <c r="AZ21" s="685">
        <f t="shared" si="0"/>
        <v>0</v>
      </c>
      <c r="BA21" s="685">
        <f t="shared" si="0"/>
        <v>0</v>
      </c>
      <c r="BB21" s="685">
        <f t="shared" si="0"/>
        <v>0</v>
      </c>
      <c r="BC21" s="685">
        <f t="shared" si="0"/>
        <v>0</v>
      </c>
      <c r="BD21" s="685">
        <f t="shared" si="0"/>
        <v>0</v>
      </c>
      <c r="BE21" s="685">
        <f t="shared" si="0"/>
        <v>0</v>
      </c>
      <c r="BF21" s="685">
        <f t="shared" si="0"/>
        <v>0</v>
      </c>
      <c r="BG21" s="685">
        <f t="shared" si="0"/>
        <v>0</v>
      </c>
      <c r="BH21" s="685">
        <f t="shared" si="0"/>
        <v>1</v>
      </c>
      <c r="BI21" s="685">
        <f t="shared" si="0"/>
        <v>0</v>
      </c>
      <c r="BJ21" s="685">
        <f t="shared" si="0"/>
        <v>0</v>
      </c>
      <c r="BK21" s="685">
        <f t="shared" si="0"/>
        <v>0</v>
      </c>
      <c r="BL21" s="685">
        <f t="shared" si="0"/>
        <v>0</v>
      </c>
      <c r="BM21" s="685">
        <f t="shared" si="0"/>
        <v>0</v>
      </c>
      <c r="BN21" s="685">
        <f t="shared" si="0"/>
        <v>0</v>
      </c>
      <c r="BO21" s="685">
        <f t="shared" si="0"/>
        <v>0</v>
      </c>
      <c r="BP21" s="685">
        <f t="shared" si="0"/>
        <v>0</v>
      </c>
      <c r="BQ21" s="685">
        <f t="shared" si="0"/>
        <v>0</v>
      </c>
      <c r="BR21" s="685">
        <f t="shared" ref="BR21:CC21" si="1">BR22+BR23+BR24</f>
        <v>0</v>
      </c>
      <c r="BS21" s="685">
        <f t="shared" si="1"/>
        <v>0</v>
      </c>
      <c r="BT21" s="685">
        <f t="shared" si="1"/>
        <v>0</v>
      </c>
      <c r="BU21" s="685">
        <f t="shared" si="1"/>
        <v>0</v>
      </c>
      <c r="BV21" s="685">
        <f t="shared" si="1"/>
        <v>0</v>
      </c>
      <c r="BW21" s="685">
        <f t="shared" si="1"/>
        <v>1.2</v>
      </c>
      <c r="BX21" s="685">
        <f t="shared" si="1"/>
        <v>0.72</v>
      </c>
      <c r="BY21" s="685">
        <f t="shared" si="1"/>
        <v>0.6</v>
      </c>
      <c r="BZ21" s="685">
        <f t="shared" si="1"/>
        <v>0</v>
      </c>
      <c r="CA21" s="685">
        <f t="shared" si="1"/>
        <v>4.8</v>
      </c>
      <c r="CB21" s="685">
        <f t="shared" si="1"/>
        <v>0.96</v>
      </c>
      <c r="CC21" s="685">
        <f t="shared" si="1"/>
        <v>23</v>
      </c>
      <c r="CD21" s="521">
        <v>0</v>
      </c>
    </row>
    <row r="22" spans="1:82" ht="31.5">
      <c r="A22" s="385" t="s">
        <v>25</v>
      </c>
      <c r="B22" s="386" t="s">
        <v>26</v>
      </c>
      <c r="C22" s="383" t="s">
        <v>24</v>
      </c>
      <c r="D22" s="685" t="s">
        <v>174</v>
      </c>
      <c r="E22" s="384">
        <f>E26</f>
        <v>0</v>
      </c>
      <c r="F22" s="384">
        <f t="shared" ref="F22:AS22" si="2">F26</f>
        <v>0</v>
      </c>
      <c r="G22" s="384">
        <f t="shared" si="2"/>
        <v>0</v>
      </c>
      <c r="H22" s="384">
        <f t="shared" si="2"/>
        <v>0</v>
      </c>
      <c r="I22" s="384">
        <f t="shared" si="2"/>
        <v>0</v>
      </c>
      <c r="J22" s="384">
        <f t="shared" si="2"/>
        <v>0</v>
      </c>
      <c r="K22" s="384">
        <f>K26+K35</f>
        <v>15</v>
      </c>
      <c r="L22" s="685">
        <f t="shared" si="2"/>
        <v>0</v>
      </c>
      <c r="M22" s="685">
        <f t="shared" si="2"/>
        <v>0</v>
      </c>
      <c r="N22" s="685">
        <f t="shared" si="2"/>
        <v>0</v>
      </c>
      <c r="O22" s="685">
        <f t="shared" si="2"/>
        <v>0</v>
      </c>
      <c r="P22" s="685">
        <f t="shared" si="2"/>
        <v>0</v>
      </c>
      <c r="Q22" s="685">
        <f t="shared" si="2"/>
        <v>0</v>
      </c>
      <c r="R22" s="685">
        <f t="shared" si="2"/>
        <v>0</v>
      </c>
      <c r="S22" s="685">
        <f t="shared" si="2"/>
        <v>0</v>
      </c>
      <c r="T22" s="685">
        <f t="shared" si="2"/>
        <v>0</v>
      </c>
      <c r="U22" s="685">
        <f t="shared" si="2"/>
        <v>0</v>
      </c>
      <c r="V22" s="685">
        <f t="shared" si="2"/>
        <v>0</v>
      </c>
      <c r="W22" s="685">
        <f t="shared" si="2"/>
        <v>0</v>
      </c>
      <c r="X22" s="685">
        <f t="shared" si="2"/>
        <v>0</v>
      </c>
      <c r="Y22" s="685">
        <f t="shared" si="2"/>
        <v>0</v>
      </c>
      <c r="Z22" s="685">
        <f t="shared" si="2"/>
        <v>0</v>
      </c>
      <c r="AA22" s="685">
        <f t="shared" si="2"/>
        <v>0</v>
      </c>
      <c r="AB22" s="685">
        <f t="shared" si="2"/>
        <v>0</v>
      </c>
      <c r="AC22" s="685">
        <f t="shared" si="2"/>
        <v>0</v>
      </c>
      <c r="AD22" s="685">
        <f t="shared" si="2"/>
        <v>0</v>
      </c>
      <c r="AE22" s="685">
        <f t="shared" si="2"/>
        <v>0</v>
      </c>
      <c r="AF22" s="685">
        <f t="shared" si="2"/>
        <v>0</v>
      </c>
      <c r="AG22" s="685">
        <f t="shared" si="2"/>
        <v>0</v>
      </c>
      <c r="AH22" s="685">
        <f t="shared" si="2"/>
        <v>0</v>
      </c>
      <c r="AI22" s="685">
        <f t="shared" si="2"/>
        <v>0</v>
      </c>
      <c r="AJ22" s="685">
        <f t="shared" si="2"/>
        <v>0</v>
      </c>
      <c r="AK22" s="685">
        <f t="shared" si="2"/>
        <v>0</v>
      </c>
      <c r="AL22" s="685">
        <f t="shared" si="2"/>
        <v>0</v>
      </c>
      <c r="AM22" s="685">
        <f t="shared" si="2"/>
        <v>14</v>
      </c>
      <c r="AN22" s="685">
        <f t="shared" si="2"/>
        <v>0</v>
      </c>
      <c r="AO22" s="685">
        <f t="shared" si="2"/>
        <v>0</v>
      </c>
      <c r="AP22" s="685">
        <f t="shared" si="2"/>
        <v>0</v>
      </c>
      <c r="AQ22" s="685">
        <f t="shared" si="2"/>
        <v>0</v>
      </c>
      <c r="AR22" s="685">
        <f t="shared" si="2"/>
        <v>0</v>
      </c>
      <c r="AS22" s="685">
        <f t="shared" si="2"/>
        <v>0</v>
      </c>
      <c r="AT22" s="710">
        <f>AT26+AT35</f>
        <v>15</v>
      </c>
      <c r="AU22" s="710">
        <f t="shared" ref="AU22:CC22" si="3">AU26+AU35</f>
        <v>0</v>
      </c>
      <c r="AV22" s="710">
        <f t="shared" si="3"/>
        <v>0</v>
      </c>
      <c r="AW22" s="710">
        <f t="shared" si="3"/>
        <v>0</v>
      </c>
      <c r="AX22" s="710">
        <f t="shared" si="3"/>
        <v>0</v>
      </c>
      <c r="AY22" s="710">
        <f t="shared" si="3"/>
        <v>0</v>
      </c>
      <c r="AZ22" s="710">
        <f t="shared" si="3"/>
        <v>0</v>
      </c>
      <c r="BA22" s="710">
        <f t="shared" si="3"/>
        <v>0</v>
      </c>
      <c r="BB22" s="710">
        <f t="shared" si="3"/>
        <v>0</v>
      </c>
      <c r="BC22" s="710">
        <f t="shared" si="3"/>
        <v>0</v>
      </c>
      <c r="BD22" s="710">
        <f t="shared" si="3"/>
        <v>0</v>
      </c>
      <c r="BE22" s="710">
        <f t="shared" si="3"/>
        <v>0</v>
      </c>
      <c r="BF22" s="710">
        <f t="shared" si="3"/>
        <v>0</v>
      </c>
      <c r="BG22" s="710">
        <f t="shared" si="3"/>
        <v>0</v>
      </c>
      <c r="BH22" s="710">
        <f t="shared" si="3"/>
        <v>0</v>
      </c>
      <c r="BI22" s="710">
        <f t="shared" si="3"/>
        <v>0</v>
      </c>
      <c r="BJ22" s="710">
        <f t="shared" si="3"/>
        <v>0</v>
      </c>
      <c r="BK22" s="710">
        <f t="shared" si="3"/>
        <v>0</v>
      </c>
      <c r="BL22" s="710">
        <f t="shared" si="3"/>
        <v>0</v>
      </c>
      <c r="BM22" s="710">
        <f t="shared" si="3"/>
        <v>0</v>
      </c>
      <c r="BN22" s="710">
        <f t="shared" si="3"/>
        <v>0</v>
      </c>
      <c r="BO22" s="710">
        <f t="shared" si="3"/>
        <v>0</v>
      </c>
      <c r="BP22" s="710">
        <f t="shared" si="3"/>
        <v>0</v>
      </c>
      <c r="BQ22" s="710">
        <f t="shared" si="3"/>
        <v>0</v>
      </c>
      <c r="BR22" s="710">
        <f t="shared" si="3"/>
        <v>0</v>
      </c>
      <c r="BS22" s="710">
        <f t="shared" si="3"/>
        <v>0</v>
      </c>
      <c r="BT22" s="710">
        <f t="shared" si="3"/>
        <v>0</v>
      </c>
      <c r="BU22" s="710">
        <f t="shared" si="3"/>
        <v>0</v>
      </c>
      <c r="BV22" s="710">
        <f t="shared" si="3"/>
        <v>0</v>
      </c>
      <c r="BW22" s="710">
        <f t="shared" si="3"/>
        <v>0</v>
      </c>
      <c r="BX22" s="710">
        <f t="shared" si="3"/>
        <v>0</v>
      </c>
      <c r="BY22" s="710">
        <f t="shared" si="3"/>
        <v>0</v>
      </c>
      <c r="BZ22" s="710">
        <f t="shared" si="3"/>
        <v>0</v>
      </c>
      <c r="CA22" s="710">
        <f t="shared" si="3"/>
        <v>0</v>
      </c>
      <c r="CB22" s="710">
        <f t="shared" si="3"/>
        <v>0</v>
      </c>
      <c r="CC22" s="710">
        <f t="shared" si="3"/>
        <v>15</v>
      </c>
      <c r="CD22" s="521">
        <v>0</v>
      </c>
    </row>
    <row r="23" spans="1:82" ht="31.5">
      <c r="A23" s="385" t="s">
        <v>27</v>
      </c>
      <c r="B23" s="386" t="s">
        <v>28</v>
      </c>
      <c r="C23" s="383" t="s">
        <v>24</v>
      </c>
      <c r="D23" s="685" t="s">
        <v>174</v>
      </c>
      <c r="E23" s="384">
        <f>E38</f>
        <v>1.2</v>
      </c>
      <c r="F23" s="384">
        <f t="shared" ref="F23:BQ23" si="4">F38</f>
        <v>0.72</v>
      </c>
      <c r="G23" s="384">
        <f t="shared" si="4"/>
        <v>0.6</v>
      </c>
      <c r="H23" s="384">
        <f t="shared" si="4"/>
        <v>0</v>
      </c>
      <c r="I23" s="384">
        <f t="shared" si="4"/>
        <v>4.8</v>
      </c>
      <c r="J23" s="384">
        <f t="shared" si="4"/>
        <v>0.96</v>
      </c>
      <c r="K23" s="384">
        <f t="shared" si="4"/>
        <v>1</v>
      </c>
      <c r="L23" s="685">
        <f t="shared" si="4"/>
        <v>0</v>
      </c>
      <c r="M23" s="685">
        <f t="shared" si="4"/>
        <v>0</v>
      </c>
      <c r="N23" s="685">
        <f t="shared" si="4"/>
        <v>0</v>
      </c>
      <c r="O23" s="685">
        <f t="shared" si="4"/>
        <v>0</v>
      </c>
      <c r="P23" s="685">
        <f t="shared" si="4"/>
        <v>0</v>
      </c>
      <c r="Q23" s="685">
        <f t="shared" si="4"/>
        <v>0</v>
      </c>
      <c r="R23" s="685">
        <f t="shared" si="4"/>
        <v>0</v>
      </c>
      <c r="S23" s="685">
        <f t="shared" si="4"/>
        <v>0</v>
      </c>
      <c r="T23" s="685">
        <f t="shared" si="4"/>
        <v>0</v>
      </c>
      <c r="U23" s="685">
        <f t="shared" si="4"/>
        <v>0</v>
      </c>
      <c r="V23" s="685">
        <f t="shared" si="4"/>
        <v>0</v>
      </c>
      <c r="W23" s="685">
        <f t="shared" si="4"/>
        <v>0</v>
      </c>
      <c r="X23" s="685">
        <f t="shared" si="4"/>
        <v>0</v>
      </c>
      <c r="Y23" s="685">
        <f t="shared" si="4"/>
        <v>0</v>
      </c>
      <c r="Z23" s="685">
        <f t="shared" si="4"/>
        <v>0</v>
      </c>
      <c r="AA23" s="685">
        <f t="shared" si="4"/>
        <v>0</v>
      </c>
      <c r="AB23" s="685">
        <f t="shared" si="4"/>
        <v>0</v>
      </c>
      <c r="AC23" s="685">
        <f t="shared" si="4"/>
        <v>0</v>
      </c>
      <c r="AD23" s="685">
        <f t="shared" si="4"/>
        <v>0</v>
      </c>
      <c r="AE23" s="685">
        <f t="shared" si="4"/>
        <v>0</v>
      </c>
      <c r="AF23" s="685">
        <f t="shared" si="4"/>
        <v>0</v>
      </c>
      <c r="AG23" s="685">
        <f t="shared" si="4"/>
        <v>1.2</v>
      </c>
      <c r="AH23" s="685">
        <f t="shared" si="4"/>
        <v>0.72</v>
      </c>
      <c r="AI23" s="685">
        <f t="shared" si="4"/>
        <v>0.6</v>
      </c>
      <c r="AJ23" s="685">
        <f t="shared" si="4"/>
        <v>0</v>
      </c>
      <c r="AK23" s="685">
        <f t="shared" si="4"/>
        <v>4.8</v>
      </c>
      <c r="AL23" s="685">
        <f t="shared" si="4"/>
        <v>0.96</v>
      </c>
      <c r="AM23" s="685">
        <f t="shared" si="4"/>
        <v>1</v>
      </c>
      <c r="AN23" s="685">
        <f t="shared" si="4"/>
        <v>1.2</v>
      </c>
      <c r="AO23" s="685">
        <f t="shared" si="4"/>
        <v>0.72</v>
      </c>
      <c r="AP23" s="685">
        <f t="shared" si="4"/>
        <v>0.6</v>
      </c>
      <c r="AQ23" s="685">
        <f t="shared" si="4"/>
        <v>0</v>
      </c>
      <c r="AR23" s="685">
        <f t="shared" si="4"/>
        <v>4.8</v>
      </c>
      <c r="AS23" s="685">
        <f t="shared" si="4"/>
        <v>0.96</v>
      </c>
      <c r="AT23" s="685">
        <f t="shared" si="4"/>
        <v>1</v>
      </c>
      <c r="AU23" s="685">
        <f t="shared" si="4"/>
        <v>0</v>
      </c>
      <c r="AV23" s="685">
        <f t="shared" si="4"/>
        <v>0</v>
      </c>
      <c r="AW23" s="685">
        <f t="shared" si="4"/>
        <v>0</v>
      </c>
      <c r="AX23" s="685">
        <f t="shared" si="4"/>
        <v>0</v>
      </c>
      <c r="AY23" s="685">
        <f t="shared" si="4"/>
        <v>0</v>
      </c>
      <c r="AZ23" s="685">
        <f t="shared" si="4"/>
        <v>0</v>
      </c>
      <c r="BA23" s="685">
        <f t="shared" si="4"/>
        <v>0</v>
      </c>
      <c r="BB23" s="685">
        <f t="shared" si="4"/>
        <v>0</v>
      </c>
      <c r="BC23" s="685">
        <f t="shared" si="4"/>
        <v>0</v>
      </c>
      <c r="BD23" s="685">
        <f t="shared" si="4"/>
        <v>0</v>
      </c>
      <c r="BE23" s="685">
        <f t="shared" si="4"/>
        <v>0</v>
      </c>
      <c r="BF23" s="685">
        <f t="shared" si="4"/>
        <v>0</v>
      </c>
      <c r="BG23" s="685">
        <f t="shared" si="4"/>
        <v>0</v>
      </c>
      <c r="BH23" s="685">
        <f t="shared" si="4"/>
        <v>0</v>
      </c>
      <c r="BI23" s="685">
        <f t="shared" si="4"/>
        <v>0</v>
      </c>
      <c r="BJ23" s="685">
        <f t="shared" si="4"/>
        <v>0</v>
      </c>
      <c r="BK23" s="685">
        <f t="shared" si="4"/>
        <v>0</v>
      </c>
      <c r="BL23" s="685">
        <f t="shared" si="4"/>
        <v>0</v>
      </c>
      <c r="BM23" s="685">
        <f t="shared" si="4"/>
        <v>0</v>
      </c>
      <c r="BN23" s="685">
        <f t="shared" si="4"/>
        <v>0</v>
      </c>
      <c r="BO23" s="685">
        <f t="shared" si="4"/>
        <v>0</v>
      </c>
      <c r="BP23" s="685">
        <f t="shared" si="4"/>
        <v>0</v>
      </c>
      <c r="BQ23" s="685">
        <f t="shared" si="4"/>
        <v>0</v>
      </c>
      <c r="BR23" s="685">
        <f t="shared" ref="BR23:CC23" si="5">BR38</f>
        <v>0</v>
      </c>
      <c r="BS23" s="685">
        <f t="shared" si="5"/>
        <v>0</v>
      </c>
      <c r="BT23" s="685">
        <f t="shared" si="5"/>
        <v>0</v>
      </c>
      <c r="BU23" s="685">
        <f t="shared" si="5"/>
        <v>0</v>
      </c>
      <c r="BV23" s="685">
        <f t="shared" si="5"/>
        <v>0</v>
      </c>
      <c r="BW23" s="685">
        <f t="shared" si="5"/>
        <v>1.2</v>
      </c>
      <c r="BX23" s="685">
        <f t="shared" si="5"/>
        <v>0.72</v>
      </c>
      <c r="BY23" s="685">
        <f t="shared" si="5"/>
        <v>0.6</v>
      </c>
      <c r="BZ23" s="685">
        <f t="shared" si="5"/>
        <v>0</v>
      </c>
      <c r="CA23" s="685">
        <f t="shared" si="5"/>
        <v>4.8</v>
      </c>
      <c r="CB23" s="685">
        <f t="shared" si="5"/>
        <v>0.96</v>
      </c>
      <c r="CC23" s="685">
        <f t="shared" si="5"/>
        <v>1</v>
      </c>
      <c r="CD23" s="521">
        <v>0</v>
      </c>
    </row>
    <row r="24" spans="1:82">
      <c r="A24" s="385" t="s">
        <v>29</v>
      </c>
      <c r="B24" s="386" t="s">
        <v>30</v>
      </c>
      <c r="C24" s="383" t="s">
        <v>24</v>
      </c>
      <c r="D24" s="685" t="s">
        <v>174</v>
      </c>
      <c r="E24" s="384">
        <f>E50</f>
        <v>0</v>
      </c>
      <c r="F24" s="384">
        <f t="shared" ref="F24:K24" si="6">F50</f>
        <v>0</v>
      </c>
      <c r="G24" s="384">
        <f t="shared" si="6"/>
        <v>0</v>
      </c>
      <c r="H24" s="384">
        <f t="shared" si="6"/>
        <v>0</v>
      </c>
      <c r="I24" s="384">
        <f t="shared" si="6"/>
        <v>0</v>
      </c>
      <c r="J24" s="384">
        <f t="shared" si="6"/>
        <v>0</v>
      </c>
      <c r="K24" s="384">
        <f t="shared" si="6"/>
        <v>7</v>
      </c>
      <c r="L24" s="685">
        <f>L50</f>
        <v>0</v>
      </c>
      <c r="M24" s="685">
        <f t="shared" ref="M24:BX24" si="7">M50</f>
        <v>0</v>
      </c>
      <c r="N24" s="685">
        <f t="shared" si="7"/>
        <v>0</v>
      </c>
      <c r="O24" s="685">
        <f t="shared" si="7"/>
        <v>0</v>
      </c>
      <c r="P24" s="685">
        <f t="shared" si="7"/>
        <v>0</v>
      </c>
      <c r="Q24" s="685">
        <f t="shared" si="7"/>
        <v>0</v>
      </c>
      <c r="R24" s="685">
        <f t="shared" si="7"/>
        <v>0</v>
      </c>
      <c r="S24" s="685">
        <f t="shared" si="7"/>
        <v>0</v>
      </c>
      <c r="T24" s="685">
        <f t="shared" si="7"/>
        <v>0</v>
      </c>
      <c r="U24" s="685">
        <f t="shared" si="7"/>
        <v>0</v>
      </c>
      <c r="V24" s="685">
        <f t="shared" si="7"/>
        <v>0</v>
      </c>
      <c r="W24" s="685">
        <f t="shared" si="7"/>
        <v>0</v>
      </c>
      <c r="X24" s="685">
        <f t="shared" si="7"/>
        <v>0</v>
      </c>
      <c r="Y24" s="685">
        <f t="shared" si="7"/>
        <v>1</v>
      </c>
      <c r="Z24" s="685">
        <f t="shared" si="7"/>
        <v>0</v>
      </c>
      <c r="AA24" s="685">
        <f t="shared" si="7"/>
        <v>0</v>
      </c>
      <c r="AB24" s="685">
        <f t="shared" si="7"/>
        <v>0</v>
      </c>
      <c r="AC24" s="685">
        <f t="shared" si="7"/>
        <v>0</v>
      </c>
      <c r="AD24" s="685">
        <f t="shared" si="7"/>
        <v>0</v>
      </c>
      <c r="AE24" s="685">
        <f t="shared" si="7"/>
        <v>0</v>
      </c>
      <c r="AF24" s="685">
        <f t="shared" si="7"/>
        <v>5</v>
      </c>
      <c r="AG24" s="685">
        <f t="shared" si="7"/>
        <v>0</v>
      </c>
      <c r="AH24" s="685">
        <f t="shared" si="7"/>
        <v>0</v>
      </c>
      <c r="AI24" s="685">
        <f t="shared" si="7"/>
        <v>0</v>
      </c>
      <c r="AJ24" s="685">
        <f t="shared" si="7"/>
        <v>0</v>
      </c>
      <c r="AK24" s="685">
        <f t="shared" si="7"/>
        <v>0</v>
      </c>
      <c r="AL24" s="685">
        <f t="shared" si="7"/>
        <v>0</v>
      </c>
      <c r="AM24" s="685">
        <f t="shared" si="7"/>
        <v>2</v>
      </c>
      <c r="AN24" s="685">
        <f t="shared" si="7"/>
        <v>0</v>
      </c>
      <c r="AO24" s="685">
        <f t="shared" si="7"/>
        <v>0</v>
      </c>
      <c r="AP24" s="685">
        <f t="shared" si="7"/>
        <v>0</v>
      </c>
      <c r="AQ24" s="685">
        <f t="shared" si="7"/>
        <v>0</v>
      </c>
      <c r="AR24" s="685">
        <f t="shared" si="7"/>
        <v>0</v>
      </c>
      <c r="AS24" s="685">
        <f t="shared" si="7"/>
        <v>0</v>
      </c>
      <c r="AT24" s="685">
        <f t="shared" si="7"/>
        <v>7</v>
      </c>
      <c r="AU24" s="685">
        <f t="shared" si="7"/>
        <v>0</v>
      </c>
      <c r="AV24" s="685">
        <f t="shared" si="7"/>
        <v>0</v>
      </c>
      <c r="AW24" s="685">
        <f t="shared" si="7"/>
        <v>0</v>
      </c>
      <c r="AX24" s="685">
        <f t="shared" si="7"/>
        <v>0</v>
      </c>
      <c r="AY24" s="685">
        <f t="shared" si="7"/>
        <v>0</v>
      </c>
      <c r="AZ24" s="685">
        <f t="shared" si="7"/>
        <v>0</v>
      </c>
      <c r="BA24" s="685">
        <f t="shared" si="7"/>
        <v>0</v>
      </c>
      <c r="BB24" s="685">
        <f t="shared" si="7"/>
        <v>0</v>
      </c>
      <c r="BC24" s="685">
        <f t="shared" si="7"/>
        <v>0</v>
      </c>
      <c r="BD24" s="685">
        <f t="shared" si="7"/>
        <v>0</v>
      </c>
      <c r="BE24" s="685">
        <f t="shared" si="7"/>
        <v>0</v>
      </c>
      <c r="BF24" s="685">
        <f t="shared" si="7"/>
        <v>0</v>
      </c>
      <c r="BG24" s="685">
        <f t="shared" si="7"/>
        <v>0</v>
      </c>
      <c r="BH24" s="685">
        <f t="shared" si="7"/>
        <v>1</v>
      </c>
      <c r="BI24" s="685">
        <f t="shared" si="7"/>
        <v>0</v>
      </c>
      <c r="BJ24" s="685">
        <f t="shared" si="7"/>
        <v>0</v>
      </c>
      <c r="BK24" s="685">
        <f t="shared" si="7"/>
        <v>0</v>
      </c>
      <c r="BL24" s="685">
        <f t="shared" si="7"/>
        <v>0</v>
      </c>
      <c r="BM24" s="685">
        <f t="shared" si="7"/>
        <v>0</v>
      </c>
      <c r="BN24" s="685">
        <f t="shared" si="7"/>
        <v>0</v>
      </c>
      <c r="BO24" s="685">
        <f t="shared" si="7"/>
        <v>0</v>
      </c>
      <c r="BP24" s="685">
        <f t="shared" si="7"/>
        <v>0</v>
      </c>
      <c r="BQ24" s="685">
        <f t="shared" si="7"/>
        <v>0</v>
      </c>
      <c r="BR24" s="685">
        <f t="shared" si="7"/>
        <v>0</v>
      </c>
      <c r="BS24" s="685">
        <f t="shared" si="7"/>
        <v>0</v>
      </c>
      <c r="BT24" s="685">
        <f t="shared" si="7"/>
        <v>0</v>
      </c>
      <c r="BU24" s="685">
        <f t="shared" si="7"/>
        <v>0</v>
      </c>
      <c r="BV24" s="685">
        <f t="shared" si="7"/>
        <v>0</v>
      </c>
      <c r="BW24" s="685">
        <f t="shared" si="7"/>
        <v>0</v>
      </c>
      <c r="BX24" s="685">
        <f t="shared" si="7"/>
        <v>0</v>
      </c>
      <c r="BY24" s="685">
        <f t="shared" ref="BY24:CC24" si="8">BY50</f>
        <v>0</v>
      </c>
      <c r="BZ24" s="685">
        <f t="shared" si="8"/>
        <v>0</v>
      </c>
      <c r="CA24" s="685">
        <f t="shared" si="8"/>
        <v>0</v>
      </c>
      <c r="CB24" s="685">
        <f t="shared" si="8"/>
        <v>0</v>
      </c>
      <c r="CC24" s="685">
        <f t="shared" si="8"/>
        <v>7</v>
      </c>
      <c r="CD24" s="521">
        <v>0</v>
      </c>
    </row>
    <row r="25" spans="1:82">
      <c r="A25" s="385">
        <v>1</v>
      </c>
      <c r="B25" s="386" t="s">
        <v>31</v>
      </c>
      <c r="C25" s="383" t="s">
        <v>24</v>
      </c>
      <c r="D25" s="685" t="s">
        <v>174</v>
      </c>
      <c r="E25" s="384">
        <f>E26+E38+E50</f>
        <v>1.2</v>
      </c>
      <c r="F25" s="384">
        <f>F26+F38+F50</f>
        <v>0.72</v>
      </c>
      <c r="G25" s="384">
        <f t="shared" ref="G25:I25" si="9">G26+G38+G50</f>
        <v>0.6</v>
      </c>
      <c r="H25" s="384">
        <f t="shared" si="9"/>
        <v>0</v>
      </c>
      <c r="I25" s="384">
        <f t="shared" si="9"/>
        <v>4.8</v>
      </c>
      <c r="J25" s="384">
        <f>J26+J38+J50</f>
        <v>0.96</v>
      </c>
      <c r="K25" s="384">
        <f>K26+K38+K50</f>
        <v>22</v>
      </c>
      <c r="L25" s="685">
        <f t="shared" ref="L25:BW25" si="10">L26+L38+L50</f>
        <v>0</v>
      </c>
      <c r="M25" s="685">
        <f t="shared" si="10"/>
        <v>0</v>
      </c>
      <c r="N25" s="685">
        <f t="shared" si="10"/>
        <v>0</v>
      </c>
      <c r="O25" s="685">
        <f t="shared" si="10"/>
        <v>0</v>
      </c>
      <c r="P25" s="685">
        <f t="shared" si="10"/>
        <v>0</v>
      </c>
      <c r="Q25" s="685">
        <f t="shared" si="10"/>
        <v>0</v>
      </c>
      <c r="R25" s="685">
        <f t="shared" si="10"/>
        <v>0</v>
      </c>
      <c r="S25" s="685">
        <f t="shared" si="10"/>
        <v>0</v>
      </c>
      <c r="T25" s="685">
        <f t="shared" si="10"/>
        <v>0</v>
      </c>
      <c r="U25" s="685">
        <f t="shared" si="10"/>
        <v>0</v>
      </c>
      <c r="V25" s="685">
        <f t="shared" si="10"/>
        <v>0</v>
      </c>
      <c r="W25" s="685">
        <f t="shared" si="10"/>
        <v>0</v>
      </c>
      <c r="X25" s="685">
        <f t="shared" si="10"/>
        <v>0</v>
      </c>
      <c r="Y25" s="685">
        <f t="shared" si="10"/>
        <v>1</v>
      </c>
      <c r="Z25" s="685">
        <f t="shared" si="10"/>
        <v>0</v>
      </c>
      <c r="AA25" s="685">
        <f t="shared" si="10"/>
        <v>0</v>
      </c>
      <c r="AB25" s="685">
        <f t="shared" si="10"/>
        <v>0</v>
      </c>
      <c r="AC25" s="685">
        <f t="shared" si="10"/>
        <v>0</v>
      </c>
      <c r="AD25" s="685">
        <f t="shared" si="10"/>
        <v>0</v>
      </c>
      <c r="AE25" s="685">
        <f t="shared" si="10"/>
        <v>0</v>
      </c>
      <c r="AF25" s="685">
        <f t="shared" si="10"/>
        <v>5</v>
      </c>
      <c r="AG25" s="685">
        <f t="shared" si="10"/>
        <v>1.2</v>
      </c>
      <c r="AH25" s="685">
        <f t="shared" si="10"/>
        <v>0.72</v>
      </c>
      <c r="AI25" s="685">
        <f t="shared" si="10"/>
        <v>0.6</v>
      </c>
      <c r="AJ25" s="685">
        <f t="shared" si="10"/>
        <v>0</v>
      </c>
      <c r="AK25" s="685">
        <f t="shared" si="10"/>
        <v>4.8</v>
      </c>
      <c r="AL25" s="685">
        <f t="shared" si="10"/>
        <v>0.96</v>
      </c>
      <c r="AM25" s="685">
        <f t="shared" si="10"/>
        <v>17</v>
      </c>
      <c r="AN25" s="685">
        <f t="shared" si="10"/>
        <v>1.2</v>
      </c>
      <c r="AO25" s="685">
        <f t="shared" si="10"/>
        <v>0.72</v>
      </c>
      <c r="AP25" s="685">
        <f t="shared" si="10"/>
        <v>0.6</v>
      </c>
      <c r="AQ25" s="685">
        <f t="shared" si="10"/>
        <v>0</v>
      </c>
      <c r="AR25" s="685">
        <f t="shared" si="10"/>
        <v>4.8</v>
      </c>
      <c r="AS25" s="685">
        <f t="shared" si="10"/>
        <v>0.96</v>
      </c>
      <c r="AT25" s="685">
        <f t="shared" si="10"/>
        <v>22</v>
      </c>
      <c r="AU25" s="685">
        <f t="shared" si="10"/>
        <v>0</v>
      </c>
      <c r="AV25" s="685">
        <f t="shared" si="10"/>
        <v>0</v>
      </c>
      <c r="AW25" s="685">
        <f t="shared" si="10"/>
        <v>0</v>
      </c>
      <c r="AX25" s="685">
        <f t="shared" si="10"/>
        <v>0</v>
      </c>
      <c r="AY25" s="685">
        <f t="shared" si="10"/>
        <v>0</v>
      </c>
      <c r="AZ25" s="685">
        <f t="shared" si="10"/>
        <v>0</v>
      </c>
      <c r="BA25" s="685">
        <f t="shared" si="10"/>
        <v>0</v>
      </c>
      <c r="BB25" s="685">
        <f t="shared" si="10"/>
        <v>0</v>
      </c>
      <c r="BC25" s="685">
        <f t="shared" si="10"/>
        <v>0</v>
      </c>
      <c r="BD25" s="685">
        <f t="shared" si="10"/>
        <v>0</v>
      </c>
      <c r="BE25" s="685">
        <f t="shared" si="10"/>
        <v>0</v>
      </c>
      <c r="BF25" s="685">
        <f t="shared" si="10"/>
        <v>0</v>
      </c>
      <c r="BG25" s="685">
        <f t="shared" si="10"/>
        <v>0</v>
      </c>
      <c r="BH25" s="685">
        <f t="shared" si="10"/>
        <v>1</v>
      </c>
      <c r="BI25" s="685">
        <f t="shared" si="10"/>
        <v>0</v>
      </c>
      <c r="BJ25" s="685">
        <f t="shared" si="10"/>
        <v>0</v>
      </c>
      <c r="BK25" s="685">
        <f t="shared" si="10"/>
        <v>0</v>
      </c>
      <c r="BL25" s="685">
        <f t="shared" si="10"/>
        <v>0</v>
      </c>
      <c r="BM25" s="685">
        <f t="shared" si="10"/>
        <v>0</v>
      </c>
      <c r="BN25" s="685">
        <f t="shared" si="10"/>
        <v>0</v>
      </c>
      <c r="BO25" s="685">
        <f t="shared" si="10"/>
        <v>0</v>
      </c>
      <c r="BP25" s="685">
        <f t="shared" si="10"/>
        <v>0</v>
      </c>
      <c r="BQ25" s="685">
        <f t="shared" si="10"/>
        <v>0</v>
      </c>
      <c r="BR25" s="685">
        <f t="shared" si="10"/>
        <v>0</v>
      </c>
      <c r="BS25" s="685">
        <f t="shared" si="10"/>
        <v>0</v>
      </c>
      <c r="BT25" s="685">
        <f t="shared" si="10"/>
        <v>0</v>
      </c>
      <c r="BU25" s="685">
        <f t="shared" si="10"/>
        <v>0</v>
      </c>
      <c r="BV25" s="685">
        <f t="shared" si="10"/>
        <v>0</v>
      </c>
      <c r="BW25" s="685">
        <f t="shared" si="10"/>
        <v>1.2</v>
      </c>
      <c r="BX25" s="685">
        <f t="shared" ref="BX25:CC25" si="11">BX26+BX38+BX50</f>
        <v>0.72</v>
      </c>
      <c r="BY25" s="685">
        <f t="shared" si="11"/>
        <v>0.6</v>
      </c>
      <c r="BZ25" s="685">
        <f t="shared" si="11"/>
        <v>0</v>
      </c>
      <c r="CA25" s="685">
        <f t="shared" si="11"/>
        <v>4.8</v>
      </c>
      <c r="CB25" s="685">
        <f t="shared" si="11"/>
        <v>0.96</v>
      </c>
      <c r="CC25" s="685">
        <f t="shared" si="11"/>
        <v>22</v>
      </c>
      <c r="CD25" s="521">
        <v>0</v>
      </c>
    </row>
    <row r="26" spans="1:82" ht="31.5">
      <c r="A26" s="387" t="s">
        <v>32</v>
      </c>
      <c r="B26" s="386" t="s">
        <v>33</v>
      </c>
      <c r="C26" s="383" t="s">
        <v>24</v>
      </c>
      <c r="D26" s="685" t="s">
        <v>174</v>
      </c>
      <c r="E26" s="384">
        <f>E27</f>
        <v>0</v>
      </c>
      <c r="F26" s="384">
        <f t="shared" ref="F26:BQ26" si="12">F27</f>
        <v>0</v>
      </c>
      <c r="G26" s="384">
        <f t="shared" si="12"/>
        <v>0</v>
      </c>
      <c r="H26" s="384">
        <f t="shared" si="12"/>
        <v>0</v>
      </c>
      <c r="I26" s="384">
        <f t="shared" si="12"/>
        <v>0</v>
      </c>
      <c r="J26" s="384">
        <f t="shared" si="12"/>
        <v>0</v>
      </c>
      <c r="K26" s="384">
        <f t="shared" si="12"/>
        <v>14</v>
      </c>
      <c r="L26" s="685">
        <f t="shared" si="12"/>
        <v>0</v>
      </c>
      <c r="M26" s="685">
        <f t="shared" si="12"/>
        <v>0</v>
      </c>
      <c r="N26" s="685">
        <f t="shared" si="12"/>
        <v>0</v>
      </c>
      <c r="O26" s="685">
        <f t="shared" si="12"/>
        <v>0</v>
      </c>
      <c r="P26" s="685">
        <f t="shared" si="12"/>
        <v>0</v>
      </c>
      <c r="Q26" s="685">
        <f t="shared" si="12"/>
        <v>0</v>
      </c>
      <c r="R26" s="685">
        <f t="shared" si="12"/>
        <v>0</v>
      </c>
      <c r="S26" s="685">
        <f t="shared" si="12"/>
        <v>0</v>
      </c>
      <c r="T26" s="685">
        <f t="shared" si="12"/>
        <v>0</v>
      </c>
      <c r="U26" s="685">
        <f t="shared" si="12"/>
        <v>0</v>
      </c>
      <c r="V26" s="685">
        <f t="shared" si="12"/>
        <v>0</v>
      </c>
      <c r="W26" s="685">
        <f t="shared" si="12"/>
        <v>0</v>
      </c>
      <c r="X26" s="685">
        <f t="shared" si="12"/>
        <v>0</v>
      </c>
      <c r="Y26" s="685">
        <f t="shared" si="12"/>
        <v>0</v>
      </c>
      <c r="Z26" s="685">
        <f t="shared" si="12"/>
        <v>0</v>
      </c>
      <c r="AA26" s="685">
        <f t="shared" si="12"/>
        <v>0</v>
      </c>
      <c r="AB26" s="685">
        <f t="shared" si="12"/>
        <v>0</v>
      </c>
      <c r="AC26" s="685">
        <f t="shared" si="12"/>
        <v>0</v>
      </c>
      <c r="AD26" s="685">
        <f t="shared" si="12"/>
        <v>0</v>
      </c>
      <c r="AE26" s="685">
        <f t="shared" si="12"/>
        <v>0</v>
      </c>
      <c r="AF26" s="685">
        <f t="shared" si="12"/>
        <v>0</v>
      </c>
      <c r="AG26" s="685">
        <f t="shared" si="12"/>
        <v>0</v>
      </c>
      <c r="AH26" s="685">
        <f t="shared" si="12"/>
        <v>0</v>
      </c>
      <c r="AI26" s="685">
        <f t="shared" si="12"/>
        <v>0</v>
      </c>
      <c r="AJ26" s="685">
        <f t="shared" si="12"/>
        <v>0</v>
      </c>
      <c r="AK26" s="685">
        <f t="shared" si="12"/>
        <v>0</v>
      </c>
      <c r="AL26" s="685">
        <f t="shared" si="12"/>
        <v>0</v>
      </c>
      <c r="AM26" s="685">
        <f t="shared" si="12"/>
        <v>14</v>
      </c>
      <c r="AN26" s="685">
        <f t="shared" si="12"/>
        <v>0</v>
      </c>
      <c r="AO26" s="685">
        <f t="shared" si="12"/>
        <v>0</v>
      </c>
      <c r="AP26" s="685">
        <f t="shared" si="12"/>
        <v>0</v>
      </c>
      <c r="AQ26" s="685">
        <f t="shared" si="12"/>
        <v>0</v>
      </c>
      <c r="AR26" s="685">
        <f t="shared" si="12"/>
        <v>0</v>
      </c>
      <c r="AS26" s="685">
        <f t="shared" si="12"/>
        <v>0</v>
      </c>
      <c r="AT26" s="685">
        <f t="shared" si="12"/>
        <v>14</v>
      </c>
      <c r="AU26" s="685">
        <f t="shared" si="12"/>
        <v>0</v>
      </c>
      <c r="AV26" s="685">
        <f t="shared" si="12"/>
        <v>0</v>
      </c>
      <c r="AW26" s="685">
        <f t="shared" si="12"/>
        <v>0</v>
      </c>
      <c r="AX26" s="685">
        <f t="shared" si="12"/>
        <v>0</v>
      </c>
      <c r="AY26" s="685">
        <f t="shared" si="12"/>
        <v>0</v>
      </c>
      <c r="AZ26" s="685">
        <f t="shared" si="12"/>
        <v>0</v>
      </c>
      <c r="BA26" s="685">
        <f t="shared" si="12"/>
        <v>0</v>
      </c>
      <c r="BB26" s="685">
        <f t="shared" si="12"/>
        <v>0</v>
      </c>
      <c r="BC26" s="685">
        <f t="shared" si="12"/>
        <v>0</v>
      </c>
      <c r="BD26" s="685">
        <f t="shared" si="12"/>
        <v>0</v>
      </c>
      <c r="BE26" s="685">
        <f t="shared" si="12"/>
        <v>0</v>
      </c>
      <c r="BF26" s="685">
        <f t="shared" si="12"/>
        <v>0</v>
      </c>
      <c r="BG26" s="685">
        <f t="shared" si="12"/>
        <v>0</v>
      </c>
      <c r="BH26" s="685">
        <f t="shared" si="12"/>
        <v>0</v>
      </c>
      <c r="BI26" s="685">
        <f t="shared" si="12"/>
        <v>0</v>
      </c>
      <c r="BJ26" s="685">
        <f t="shared" si="12"/>
        <v>0</v>
      </c>
      <c r="BK26" s="685">
        <f t="shared" si="12"/>
        <v>0</v>
      </c>
      <c r="BL26" s="685">
        <f t="shared" si="12"/>
        <v>0</v>
      </c>
      <c r="BM26" s="685">
        <f t="shared" si="12"/>
        <v>0</v>
      </c>
      <c r="BN26" s="685">
        <f t="shared" si="12"/>
        <v>0</v>
      </c>
      <c r="BO26" s="685">
        <f t="shared" si="12"/>
        <v>0</v>
      </c>
      <c r="BP26" s="685">
        <f t="shared" si="12"/>
        <v>0</v>
      </c>
      <c r="BQ26" s="685">
        <f t="shared" si="12"/>
        <v>0</v>
      </c>
      <c r="BR26" s="685">
        <f t="shared" ref="BR26:CC26" si="13">BR27</f>
        <v>0</v>
      </c>
      <c r="BS26" s="685">
        <f t="shared" si="13"/>
        <v>0</v>
      </c>
      <c r="BT26" s="685">
        <f t="shared" si="13"/>
        <v>0</v>
      </c>
      <c r="BU26" s="685">
        <f t="shared" si="13"/>
        <v>0</v>
      </c>
      <c r="BV26" s="685">
        <f t="shared" si="13"/>
        <v>0</v>
      </c>
      <c r="BW26" s="685">
        <f t="shared" si="13"/>
        <v>0</v>
      </c>
      <c r="BX26" s="685">
        <f t="shared" si="13"/>
        <v>0</v>
      </c>
      <c r="BY26" s="685">
        <f t="shared" si="13"/>
        <v>0</v>
      </c>
      <c r="BZ26" s="685">
        <f t="shared" si="13"/>
        <v>0</v>
      </c>
      <c r="CA26" s="685">
        <f t="shared" si="13"/>
        <v>0</v>
      </c>
      <c r="CB26" s="685">
        <f t="shared" si="13"/>
        <v>0</v>
      </c>
      <c r="CC26" s="685">
        <f t="shared" si="13"/>
        <v>14</v>
      </c>
      <c r="CD26" s="521">
        <v>0</v>
      </c>
    </row>
    <row r="27" spans="1:82" ht="31.5">
      <c r="A27" s="387" t="s">
        <v>34</v>
      </c>
      <c r="B27" s="386" t="s">
        <v>35</v>
      </c>
      <c r="C27" s="685" t="s">
        <v>24</v>
      </c>
      <c r="D27" s="685" t="s">
        <v>174</v>
      </c>
      <c r="E27" s="384">
        <f>E28+E31+E33</f>
        <v>0</v>
      </c>
      <c r="F27" s="384">
        <f t="shared" ref="F27:K27" si="14">F28+F31+F33</f>
        <v>0</v>
      </c>
      <c r="G27" s="384">
        <f t="shared" si="14"/>
        <v>0</v>
      </c>
      <c r="H27" s="384">
        <f t="shared" si="14"/>
        <v>0</v>
      </c>
      <c r="I27" s="384">
        <f t="shared" si="14"/>
        <v>0</v>
      </c>
      <c r="J27" s="384">
        <f t="shared" si="14"/>
        <v>0</v>
      </c>
      <c r="K27" s="384">
        <f t="shared" si="14"/>
        <v>14</v>
      </c>
      <c r="L27" s="685">
        <f t="shared" ref="L27:AS27" si="15">L28+L33+L31</f>
        <v>0</v>
      </c>
      <c r="M27" s="685">
        <f t="shared" si="15"/>
        <v>0</v>
      </c>
      <c r="N27" s="685">
        <f t="shared" si="15"/>
        <v>0</v>
      </c>
      <c r="O27" s="685">
        <f t="shared" si="15"/>
        <v>0</v>
      </c>
      <c r="P27" s="685">
        <f t="shared" si="15"/>
        <v>0</v>
      </c>
      <c r="Q27" s="685">
        <f t="shared" si="15"/>
        <v>0</v>
      </c>
      <c r="R27" s="685">
        <f t="shared" si="15"/>
        <v>0</v>
      </c>
      <c r="S27" s="685">
        <f t="shared" si="15"/>
        <v>0</v>
      </c>
      <c r="T27" s="685">
        <f t="shared" si="15"/>
        <v>0</v>
      </c>
      <c r="U27" s="685">
        <f t="shared" si="15"/>
        <v>0</v>
      </c>
      <c r="V27" s="685">
        <f t="shared" si="15"/>
        <v>0</v>
      </c>
      <c r="W27" s="685">
        <f t="shared" si="15"/>
        <v>0</v>
      </c>
      <c r="X27" s="685">
        <f t="shared" si="15"/>
        <v>0</v>
      </c>
      <c r="Y27" s="685">
        <f t="shared" si="15"/>
        <v>0</v>
      </c>
      <c r="Z27" s="685">
        <f t="shared" si="15"/>
        <v>0</v>
      </c>
      <c r="AA27" s="685">
        <f t="shared" si="15"/>
        <v>0</v>
      </c>
      <c r="AB27" s="685">
        <f t="shared" si="15"/>
        <v>0</v>
      </c>
      <c r="AC27" s="685">
        <f t="shared" si="15"/>
        <v>0</v>
      </c>
      <c r="AD27" s="685">
        <f t="shared" si="15"/>
        <v>0</v>
      </c>
      <c r="AE27" s="685">
        <f t="shared" si="15"/>
        <v>0</v>
      </c>
      <c r="AF27" s="685">
        <f t="shared" si="15"/>
        <v>0</v>
      </c>
      <c r="AG27" s="685">
        <f t="shared" si="15"/>
        <v>0</v>
      </c>
      <c r="AH27" s="685">
        <f t="shared" si="15"/>
        <v>0</v>
      </c>
      <c r="AI27" s="685">
        <f t="shared" si="15"/>
        <v>0</v>
      </c>
      <c r="AJ27" s="685">
        <f t="shared" si="15"/>
        <v>0</v>
      </c>
      <c r="AK27" s="685">
        <f t="shared" si="15"/>
        <v>0</v>
      </c>
      <c r="AL27" s="685">
        <f t="shared" si="15"/>
        <v>0</v>
      </c>
      <c r="AM27" s="685">
        <f t="shared" si="15"/>
        <v>14</v>
      </c>
      <c r="AN27" s="685">
        <f t="shared" si="15"/>
        <v>0</v>
      </c>
      <c r="AO27" s="685">
        <f t="shared" si="15"/>
        <v>0</v>
      </c>
      <c r="AP27" s="685">
        <f t="shared" si="15"/>
        <v>0</v>
      </c>
      <c r="AQ27" s="685">
        <f t="shared" si="15"/>
        <v>0</v>
      </c>
      <c r="AR27" s="685">
        <f t="shared" si="15"/>
        <v>0</v>
      </c>
      <c r="AS27" s="685">
        <f t="shared" si="15"/>
        <v>0</v>
      </c>
      <c r="AT27" s="710">
        <f>AT28+AT33+AT31</f>
        <v>14</v>
      </c>
      <c r="AU27" s="710">
        <f t="shared" ref="AU27:CC27" si="16">AU28+AU33+AU31</f>
        <v>0</v>
      </c>
      <c r="AV27" s="710">
        <f t="shared" si="16"/>
        <v>0</v>
      </c>
      <c r="AW27" s="710">
        <f t="shared" si="16"/>
        <v>0</v>
      </c>
      <c r="AX27" s="710">
        <f t="shared" si="16"/>
        <v>0</v>
      </c>
      <c r="AY27" s="710">
        <f t="shared" si="16"/>
        <v>0</v>
      </c>
      <c r="AZ27" s="710">
        <f t="shared" si="16"/>
        <v>0</v>
      </c>
      <c r="BA27" s="710">
        <f t="shared" si="16"/>
        <v>0</v>
      </c>
      <c r="BB27" s="710">
        <f t="shared" si="16"/>
        <v>0</v>
      </c>
      <c r="BC27" s="710">
        <f t="shared" si="16"/>
        <v>0</v>
      </c>
      <c r="BD27" s="710">
        <f t="shared" si="16"/>
        <v>0</v>
      </c>
      <c r="BE27" s="710">
        <f t="shared" si="16"/>
        <v>0</v>
      </c>
      <c r="BF27" s="710">
        <f t="shared" si="16"/>
        <v>0</v>
      </c>
      <c r="BG27" s="710">
        <f t="shared" si="16"/>
        <v>0</v>
      </c>
      <c r="BH27" s="710">
        <f t="shared" si="16"/>
        <v>0</v>
      </c>
      <c r="BI27" s="710">
        <f t="shared" si="16"/>
        <v>0</v>
      </c>
      <c r="BJ27" s="710">
        <f t="shared" si="16"/>
        <v>0</v>
      </c>
      <c r="BK27" s="710">
        <f t="shared" si="16"/>
        <v>0</v>
      </c>
      <c r="BL27" s="710">
        <f t="shared" si="16"/>
        <v>0</v>
      </c>
      <c r="BM27" s="710">
        <f t="shared" si="16"/>
        <v>0</v>
      </c>
      <c r="BN27" s="710">
        <f t="shared" si="16"/>
        <v>0</v>
      </c>
      <c r="BO27" s="710">
        <f t="shared" si="16"/>
        <v>0</v>
      </c>
      <c r="BP27" s="710">
        <f t="shared" si="16"/>
        <v>0</v>
      </c>
      <c r="BQ27" s="710">
        <f t="shared" si="16"/>
        <v>0</v>
      </c>
      <c r="BR27" s="710">
        <f t="shared" si="16"/>
        <v>0</v>
      </c>
      <c r="BS27" s="710">
        <f t="shared" si="16"/>
        <v>0</v>
      </c>
      <c r="BT27" s="710">
        <f t="shared" si="16"/>
        <v>0</v>
      </c>
      <c r="BU27" s="710">
        <f t="shared" si="16"/>
        <v>0</v>
      </c>
      <c r="BV27" s="710">
        <f t="shared" si="16"/>
        <v>0</v>
      </c>
      <c r="BW27" s="710">
        <f t="shared" si="16"/>
        <v>0</v>
      </c>
      <c r="BX27" s="710">
        <f t="shared" si="16"/>
        <v>0</v>
      </c>
      <c r="BY27" s="710">
        <f t="shared" si="16"/>
        <v>0</v>
      </c>
      <c r="BZ27" s="710">
        <f t="shared" si="16"/>
        <v>0</v>
      </c>
      <c r="CA27" s="710">
        <f t="shared" si="16"/>
        <v>0</v>
      </c>
      <c r="CB27" s="710">
        <f t="shared" si="16"/>
        <v>0</v>
      </c>
      <c r="CC27" s="710">
        <f t="shared" si="16"/>
        <v>14</v>
      </c>
      <c r="CD27" s="521">
        <v>0</v>
      </c>
    </row>
    <row r="28" spans="1:82" ht="31.5">
      <c r="A28" s="387" t="s">
        <v>36</v>
      </c>
      <c r="B28" s="386" t="s">
        <v>37</v>
      </c>
      <c r="C28" s="685" t="s">
        <v>24</v>
      </c>
      <c r="D28" s="685" t="s">
        <v>174</v>
      </c>
      <c r="E28" s="384">
        <f>E29+E30</f>
        <v>0</v>
      </c>
      <c r="F28" s="384">
        <f t="shared" ref="F28:BQ28" si="17">F29+F30</f>
        <v>0</v>
      </c>
      <c r="G28" s="384">
        <f t="shared" si="17"/>
        <v>0</v>
      </c>
      <c r="H28" s="384">
        <f t="shared" si="17"/>
        <v>0</v>
      </c>
      <c r="I28" s="384">
        <f t="shared" si="17"/>
        <v>0</v>
      </c>
      <c r="J28" s="384">
        <f t="shared" si="17"/>
        <v>0</v>
      </c>
      <c r="K28" s="384">
        <f t="shared" si="17"/>
        <v>7</v>
      </c>
      <c r="L28" s="685">
        <f t="shared" si="17"/>
        <v>0</v>
      </c>
      <c r="M28" s="685">
        <f t="shared" si="17"/>
        <v>0</v>
      </c>
      <c r="N28" s="685">
        <f t="shared" si="17"/>
        <v>0</v>
      </c>
      <c r="O28" s="685">
        <f t="shared" si="17"/>
        <v>0</v>
      </c>
      <c r="P28" s="685">
        <f t="shared" si="17"/>
        <v>0</v>
      </c>
      <c r="Q28" s="685">
        <f t="shared" si="17"/>
        <v>0</v>
      </c>
      <c r="R28" s="685">
        <f t="shared" si="17"/>
        <v>0</v>
      </c>
      <c r="S28" s="685">
        <f t="shared" si="17"/>
        <v>0</v>
      </c>
      <c r="T28" s="685">
        <f t="shared" si="17"/>
        <v>0</v>
      </c>
      <c r="U28" s="685">
        <f t="shared" si="17"/>
        <v>0</v>
      </c>
      <c r="V28" s="685">
        <f t="shared" si="17"/>
        <v>0</v>
      </c>
      <c r="W28" s="685">
        <f t="shared" si="17"/>
        <v>0</v>
      </c>
      <c r="X28" s="685">
        <f t="shared" si="17"/>
        <v>0</v>
      </c>
      <c r="Y28" s="685">
        <f t="shared" si="17"/>
        <v>0</v>
      </c>
      <c r="Z28" s="685">
        <f t="shared" si="17"/>
        <v>0</v>
      </c>
      <c r="AA28" s="685">
        <f t="shared" si="17"/>
        <v>0</v>
      </c>
      <c r="AB28" s="685">
        <f t="shared" si="17"/>
        <v>0</v>
      </c>
      <c r="AC28" s="685">
        <f t="shared" si="17"/>
        <v>0</v>
      </c>
      <c r="AD28" s="685">
        <f t="shared" si="17"/>
        <v>0</v>
      </c>
      <c r="AE28" s="685">
        <f t="shared" si="17"/>
        <v>0</v>
      </c>
      <c r="AF28" s="685">
        <f t="shared" si="17"/>
        <v>0</v>
      </c>
      <c r="AG28" s="685">
        <f t="shared" si="17"/>
        <v>0</v>
      </c>
      <c r="AH28" s="685">
        <f t="shared" si="17"/>
        <v>0</v>
      </c>
      <c r="AI28" s="685">
        <f t="shared" si="17"/>
        <v>0</v>
      </c>
      <c r="AJ28" s="685">
        <f t="shared" si="17"/>
        <v>0</v>
      </c>
      <c r="AK28" s="685">
        <f t="shared" si="17"/>
        <v>0</v>
      </c>
      <c r="AL28" s="685">
        <f t="shared" si="17"/>
        <v>0</v>
      </c>
      <c r="AM28" s="685">
        <f t="shared" si="17"/>
        <v>7</v>
      </c>
      <c r="AN28" s="685">
        <f t="shared" si="17"/>
        <v>0</v>
      </c>
      <c r="AO28" s="685">
        <f t="shared" si="17"/>
        <v>0</v>
      </c>
      <c r="AP28" s="685">
        <f t="shared" si="17"/>
        <v>0</v>
      </c>
      <c r="AQ28" s="685">
        <f t="shared" si="17"/>
        <v>0</v>
      </c>
      <c r="AR28" s="685">
        <f t="shared" si="17"/>
        <v>0</v>
      </c>
      <c r="AS28" s="685">
        <f t="shared" si="17"/>
        <v>0</v>
      </c>
      <c r="AT28" s="685">
        <f t="shared" si="17"/>
        <v>7</v>
      </c>
      <c r="AU28" s="685">
        <f t="shared" si="17"/>
        <v>0</v>
      </c>
      <c r="AV28" s="685">
        <f t="shared" si="17"/>
        <v>0</v>
      </c>
      <c r="AW28" s="685">
        <f t="shared" si="17"/>
        <v>0</v>
      </c>
      <c r="AX28" s="685">
        <f t="shared" si="17"/>
        <v>0</v>
      </c>
      <c r="AY28" s="685">
        <f t="shared" si="17"/>
        <v>0</v>
      </c>
      <c r="AZ28" s="685">
        <f t="shared" si="17"/>
        <v>0</v>
      </c>
      <c r="BA28" s="685">
        <f t="shared" si="17"/>
        <v>0</v>
      </c>
      <c r="BB28" s="685">
        <f t="shared" si="17"/>
        <v>0</v>
      </c>
      <c r="BC28" s="685">
        <f t="shared" si="17"/>
        <v>0</v>
      </c>
      <c r="BD28" s="685">
        <f t="shared" si="17"/>
        <v>0</v>
      </c>
      <c r="BE28" s="685">
        <f t="shared" si="17"/>
        <v>0</v>
      </c>
      <c r="BF28" s="685">
        <f t="shared" si="17"/>
        <v>0</v>
      </c>
      <c r="BG28" s="685">
        <f t="shared" si="17"/>
        <v>0</v>
      </c>
      <c r="BH28" s="685">
        <f t="shared" si="17"/>
        <v>0</v>
      </c>
      <c r="BI28" s="685">
        <f t="shared" si="17"/>
        <v>0</v>
      </c>
      <c r="BJ28" s="685">
        <f t="shared" si="17"/>
        <v>0</v>
      </c>
      <c r="BK28" s="685">
        <f t="shared" si="17"/>
        <v>0</v>
      </c>
      <c r="BL28" s="685">
        <f t="shared" si="17"/>
        <v>0</v>
      </c>
      <c r="BM28" s="685">
        <f t="shared" si="17"/>
        <v>0</v>
      </c>
      <c r="BN28" s="685">
        <f t="shared" si="17"/>
        <v>0</v>
      </c>
      <c r="BO28" s="685">
        <f t="shared" si="17"/>
        <v>0</v>
      </c>
      <c r="BP28" s="685">
        <f t="shared" si="17"/>
        <v>0</v>
      </c>
      <c r="BQ28" s="685">
        <f t="shared" si="17"/>
        <v>0</v>
      </c>
      <c r="BR28" s="685">
        <f t="shared" ref="BR28:CC28" si="18">BR29+BR30</f>
        <v>0</v>
      </c>
      <c r="BS28" s="685">
        <f t="shared" si="18"/>
        <v>0</v>
      </c>
      <c r="BT28" s="685">
        <f t="shared" si="18"/>
        <v>0</v>
      </c>
      <c r="BU28" s="685">
        <f t="shared" si="18"/>
        <v>0</v>
      </c>
      <c r="BV28" s="685">
        <f t="shared" si="18"/>
        <v>0</v>
      </c>
      <c r="BW28" s="685">
        <f t="shared" si="18"/>
        <v>0</v>
      </c>
      <c r="BX28" s="685">
        <f t="shared" si="18"/>
        <v>0</v>
      </c>
      <c r="BY28" s="685">
        <f t="shared" si="18"/>
        <v>0</v>
      </c>
      <c r="BZ28" s="685">
        <f t="shared" si="18"/>
        <v>0</v>
      </c>
      <c r="CA28" s="685">
        <f t="shared" si="18"/>
        <v>0</v>
      </c>
      <c r="CB28" s="685">
        <f t="shared" si="18"/>
        <v>0</v>
      </c>
      <c r="CC28" s="685">
        <f t="shared" si="18"/>
        <v>7</v>
      </c>
      <c r="CD28" s="521">
        <v>0</v>
      </c>
    </row>
    <row r="29" spans="1:82" s="571" customFormat="1" ht="24.75" customHeight="1">
      <c r="A29" s="718" t="s">
        <v>38</v>
      </c>
      <c r="B29" s="581" t="s">
        <v>39</v>
      </c>
      <c r="C29" s="579" t="s">
        <v>40</v>
      </c>
      <c r="D29" s="716" t="s">
        <v>174</v>
      </c>
      <c r="E29" s="567">
        <v>0</v>
      </c>
      <c r="F29" s="567">
        <f>E29*0.6</f>
        <v>0</v>
      </c>
      <c r="G29" s="567">
        <v>0</v>
      </c>
      <c r="H29" s="568">
        <v>0</v>
      </c>
      <c r="I29" s="568">
        <v>0</v>
      </c>
      <c r="J29" s="567">
        <f>E29*0.8</f>
        <v>0</v>
      </c>
      <c r="K29" s="567">
        <v>6</v>
      </c>
      <c r="L29" s="568">
        <v>0</v>
      </c>
      <c r="M29" s="568">
        <v>0</v>
      </c>
      <c r="N29" s="568">
        <v>0</v>
      </c>
      <c r="O29" s="568">
        <v>0</v>
      </c>
      <c r="P29" s="568">
        <v>0</v>
      </c>
      <c r="Q29" s="568">
        <v>0</v>
      </c>
      <c r="R29" s="568">
        <v>0</v>
      </c>
      <c r="S29" s="568">
        <v>0</v>
      </c>
      <c r="T29" s="568">
        <v>0</v>
      </c>
      <c r="U29" s="568">
        <v>0</v>
      </c>
      <c r="V29" s="568">
        <v>0</v>
      </c>
      <c r="W29" s="568">
        <v>0</v>
      </c>
      <c r="X29" s="568">
        <v>0</v>
      </c>
      <c r="Y29" s="568">
        <v>0</v>
      </c>
      <c r="Z29" s="568">
        <v>0</v>
      </c>
      <c r="AA29" s="568">
        <v>0</v>
      </c>
      <c r="AB29" s="568">
        <v>0</v>
      </c>
      <c r="AC29" s="568">
        <v>0</v>
      </c>
      <c r="AD29" s="568">
        <v>0</v>
      </c>
      <c r="AE29" s="568">
        <v>0</v>
      </c>
      <c r="AF29" s="568">
        <v>0</v>
      </c>
      <c r="AG29" s="567">
        <v>0</v>
      </c>
      <c r="AH29" s="567">
        <f>AG29*0.6</f>
        <v>0</v>
      </c>
      <c r="AI29" s="567">
        <v>0</v>
      </c>
      <c r="AJ29" s="568">
        <v>0</v>
      </c>
      <c r="AK29" s="568">
        <v>0</v>
      </c>
      <c r="AL29" s="567">
        <f>AG29*0.8</f>
        <v>0</v>
      </c>
      <c r="AM29" s="567">
        <v>6</v>
      </c>
      <c r="AN29" s="567">
        <v>0</v>
      </c>
      <c r="AO29" s="567">
        <v>0</v>
      </c>
      <c r="AP29" s="567">
        <v>0</v>
      </c>
      <c r="AQ29" s="567">
        <v>0</v>
      </c>
      <c r="AR29" s="567">
        <v>0</v>
      </c>
      <c r="AS29" s="567">
        <v>0</v>
      </c>
      <c r="AT29" s="567">
        <v>6</v>
      </c>
      <c r="AU29" s="568">
        <v>0</v>
      </c>
      <c r="AV29" s="568">
        <v>0</v>
      </c>
      <c r="AW29" s="568">
        <v>0</v>
      </c>
      <c r="AX29" s="568">
        <v>0</v>
      </c>
      <c r="AY29" s="568">
        <v>0</v>
      </c>
      <c r="AZ29" s="568">
        <v>0</v>
      </c>
      <c r="BA29" s="568">
        <v>0</v>
      </c>
      <c r="BB29" s="568">
        <v>0</v>
      </c>
      <c r="BC29" s="568">
        <v>0</v>
      </c>
      <c r="BD29" s="568">
        <v>0</v>
      </c>
      <c r="BE29" s="568">
        <v>0</v>
      </c>
      <c r="BF29" s="568">
        <v>0</v>
      </c>
      <c r="BG29" s="568">
        <v>0</v>
      </c>
      <c r="BH29" s="568">
        <v>0</v>
      </c>
      <c r="BI29" s="568">
        <v>0</v>
      </c>
      <c r="BJ29" s="568">
        <v>0</v>
      </c>
      <c r="BK29" s="568">
        <v>0</v>
      </c>
      <c r="BL29" s="568">
        <v>0</v>
      </c>
      <c r="BM29" s="568">
        <v>0</v>
      </c>
      <c r="BN29" s="568">
        <v>0</v>
      </c>
      <c r="BO29" s="567">
        <v>0</v>
      </c>
      <c r="BP29" s="567">
        <v>0</v>
      </c>
      <c r="BQ29" s="567">
        <v>0</v>
      </c>
      <c r="BR29" s="567">
        <v>0</v>
      </c>
      <c r="BS29" s="567">
        <v>0</v>
      </c>
      <c r="BT29" s="567">
        <v>0</v>
      </c>
      <c r="BU29" s="567">
        <v>0</v>
      </c>
      <c r="BV29" s="567">
        <v>0</v>
      </c>
      <c r="BW29" s="568">
        <v>0</v>
      </c>
      <c r="BX29" s="568">
        <v>0</v>
      </c>
      <c r="BY29" s="568">
        <v>0</v>
      </c>
      <c r="BZ29" s="568">
        <v>0</v>
      </c>
      <c r="CA29" s="568">
        <v>0</v>
      </c>
      <c r="CB29" s="568">
        <v>0</v>
      </c>
      <c r="CC29" s="568">
        <v>6</v>
      </c>
      <c r="CD29" s="712">
        <v>0</v>
      </c>
    </row>
    <row r="30" spans="1:82" s="571" customFormat="1" ht="30.75" customHeight="1">
      <c r="A30" s="718" t="s">
        <v>41</v>
      </c>
      <c r="B30" s="581" t="s">
        <v>42</v>
      </c>
      <c r="C30" s="579" t="s">
        <v>43</v>
      </c>
      <c r="D30" s="716" t="s">
        <v>174</v>
      </c>
      <c r="E30" s="567">
        <v>0</v>
      </c>
      <c r="F30" s="567">
        <f>E30*0.6</f>
        <v>0</v>
      </c>
      <c r="G30" s="568">
        <v>0</v>
      </c>
      <c r="H30" s="568">
        <v>0</v>
      </c>
      <c r="I30" s="568">
        <v>0</v>
      </c>
      <c r="J30" s="567">
        <f>E30*0.8</f>
        <v>0</v>
      </c>
      <c r="K30" s="567">
        <v>1</v>
      </c>
      <c r="L30" s="568">
        <v>0</v>
      </c>
      <c r="M30" s="568">
        <v>0</v>
      </c>
      <c r="N30" s="568">
        <v>0</v>
      </c>
      <c r="O30" s="568">
        <v>0</v>
      </c>
      <c r="P30" s="568">
        <v>0</v>
      </c>
      <c r="Q30" s="568">
        <v>0</v>
      </c>
      <c r="R30" s="568">
        <v>0</v>
      </c>
      <c r="S30" s="568">
        <v>0</v>
      </c>
      <c r="T30" s="568">
        <v>0</v>
      </c>
      <c r="U30" s="568">
        <v>0</v>
      </c>
      <c r="V30" s="568">
        <v>0</v>
      </c>
      <c r="W30" s="568">
        <v>0</v>
      </c>
      <c r="X30" s="568">
        <v>0</v>
      </c>
      <c r="Y30" s="568">
        <v>0</v>
      </c>
      <c r="Z30" s="568">
        <v>0</v>
      </c>
      <c r="AA30" s="568">
        <v>0</v>
      </c>
      <c r="AB30" s="568">
        <v>0</v>
      </c>
      <c r="AC30" s="568">
        <v>0</v>
      </c>
      <c r="AD30" s="568">
        <v>0</v>
      </c>
      <c r="AE30" s="568">
        <v>0</v>
      </c>
      <c r="AF30" s="568">
        <v>0</v>
      </c>
      <c r="AG30" s="567">
        <v>0</v>
      </c>
      <c r="AH30" s="567">
        <f>AG30*0.6</f>
        <v>0</v>
      </c>
      <c r="AI30" s="568">
        <v>0</v>
      </c>
      <c r="AJ30" s="568">
        <v>0</v>
      </c>
      <c r="AK30" s="568">
        <v>0</v>
      </c>
      <c r="AL30" s="567">
        <f>AG30*0.8</f>
        <v>0</v>
      </c>
      <c r="AM30" s="567">
        <v>1</v>
      </c>
      <c r="AN30" s="567">
        <v>0</v>
      </c>
      <c r="AO30" s="567">
        <v>0</v>
      </c>
      <c r="AP30" s="567">
        <v>0</v>
      </c>
      <c r="AQ30" s="567">
        <v>0</v>
      </c>
      <c r="AR30" s="567">
        <v>0</v>
      </c>
      <c r="AS30" s="567">
        <v>0</v>
      </c>
      <c r="AT30" s="567">
        <v>1</v>
      </c>
      <c r="AU30" s="568">
        <v>0</v>
      </c>
      <c r="AV30" s="568">
        <v>0</v>
      </c>
      <c r="AW30" s="568">
        <v>0</v>
      </c>
      <c r="AX30" s="568">
        <v>0</v>
      </c>
      <c r="AY30" s="568">
        <v>0</v>
      </c>
      <c r="AZ30" s="568">
        <v>0</v>
      </c>
      <c r="BA30" s="568">
        <v>0</v>
      </c>
      <c r="BB30" s="568">
        <v>0</v>
      </c>
      <c r="BC30" s="568">
        <v>0</v>
      </c>
      <c r="BD30" s="568">
        <v>0</v>
      </c>
      <c r="BE30" s="568">
        <v>0</v>
      </c>
      <c r="BF30" s="568">
        <v>0</v>
      </c>
      <c r="BG30" s="568">
        <v>0</v>
      </c>
      <c r="BH30" s="568">
        <v>0</v>
      </c>
      <c r="BI30" s="568">
        <v>0</v>
      </c>
      <c r="BJ30" s="568">
        <v>0</v>
      </c>
      <c r="BK30" s="568">
        <v>0</v>
      </c>
      <c r="BL30" s="568">
        <v>0</v>
      </c>
      <c r="BM30" s="568">
        <v>0</v>
      </c>
      <c r="BN30" s="568">
        <v>0</v>
      </c>
      <c r="BO30" s="567">
        <v>0</v>
      </c>
      <c r="BP30" s="567">
        <v>0</v>
      </c>
      <c r="BQ30" s="567">
        <v>0</v>
      </c>
      <c r="BR30" s="567">
        <v>0</v>
      </c>
      <c r="BS30" s="567">
        <v>0</v>
      </c>
      <c r="BT30" s="567">
        <v>0</v>
      </c>
      <c r="BU30" s="567">
        <v>0</v>
      </c>
      <c r="BV30" s="567">
        <v>0</v>
      </c>
      <c r="BW30" s="568">
        <v>0</v>
      </c>
      <c r="BX30" s="568">
        <v>0</v>
      </c>
      <c r="BY30" s="568">
        <v>0</v>
      </c>
      <c r="BZ30" s="568">
        <v>0</v>
      </c>
      <c r="CA30" s="568">
        <v>0</v>
      </c>
      <c r="CB30" s="568">
        <v>0</v>
      </c>
      <c r="CC30" s="568">
        <v>1</v>
      </c>
      <c r="CD30" s="712">
        <v>0</v>
      </c>
    </row>
    <row r="31" spans="1:82" ht="31.5">
      <c r="A31" s="387" t="s">
        <v>44</v>
      </c>
      <c r="B31" s="386" t="s">
        <v>45</v>
      </c>
      <c r="C31" s="685" t="s">
        <v>24</v>
      </c>
      <c r="D31" s="685" t="s">
        <v>174</v>
      </c>
      <c r="E31" s="384">
        <f>E32</f>
        <v>0</v>
      </c>
      <c r="F31" s="384">
        <f t="shared" ref="F31:BN31" si="19">F32</f>
        <v>0</v>
      </c>
      <c r="G31" s="384">
        <f t="shared" si="19"/>
        <v>0</v>
      </c>
      <c r="H31" s="384">
        <f t="shared" si="19"/>
        <v>0</v>
      </c>
      <c r="I31" s="384">
        <f t="shared" si="19"/>
        <v>0</v>
      </c>
      <c r="J31" s="384">
        <f t="shared" si="19"/>
        <v>0</v>
      </c>
      <c r="K31" s="384">
        <f t="shared" si="19"/>
        <v>4</v>
      </c>
      <c r="L31" s="685">
        <f t="shared" si="19"/>
        <v>0</v>
      </c>
      <c r="M31" s="685">
        <f t="shared" si="19"/>
        <v>0</v>
      </c>
      <c r="N31" s="685">
        <f t="shared" si="19"/>
        <v>0</v>
      </c>
      <c r="O31" s="685">
        <f t="shared" si="19"/>
        <v>0</v>
      </c>
      <c r="P31" s="685">
        <f t="shared" si="19"/>
        <v>0</v>
      </c>
      <c r="Q31" s="685">
        <f t="shared" si="19"/>
        <v>0</v>
      </c>
      <c r="R31" s="685">
        <f t="shared" si="19"/>
        <v>0</v>
      </c>
      <c r="S31" s="685">
        <f t="shared" si="19"/>
        <v>0</v>
      </c>
      <c r="T31" s="685">
        <f t="shared" si="19"/>
        <v>0</v>
      </c>
      <c r="U31" s="685">
        <f t="shared" si="19"/>
        <v>0</v>
      </c>
      <c r="V31" s="685">
        <f t="shared" si="19"/>
        <v>0</v>
      </c>
      <c r="W31" s="685">
        <f t="shared" si="19"/>
        <v>0</v>
      </c>
      <c r="X31" s="685">
        <f t="shared" si="19"/>
        <v>0</v>
      </c>
      <c r="Y31" s="685">
        <f t="shared" si="19"/>
        <v>0</v>
      </c>
      <c r="Z31" s="685">
        <f t="shared" si="19"/>
        <v>0</v>
      </c>
      <c r="AA31" s="685">
        <f t="shared" si="19"/>
        <v>0</v>
      </c>
      <c r="AB31" s="685">
        <f t="shared" si="19"/>
        <v>0</v>
      </c>
      <c r="AC31" s="685">
        <f t="shared" si="19"/>
        <v>0</v>
      </c>
      <c r="AD31" s="685">
        <f t="shared" si="19"/>
        <v>0</v>
      </c>
      <c r="AE31" s="685">
        <f t="shared" si="19"/>
        <v>0</v>
      </c>
      <c r="AF31" s="685">
        <f t="shared" si="19"/>
        <v>0</v>
      </c>
      <c r="AG31" s="685">
        <f t="shared" si="19"/>
        <v>0</v>
      </c>
      <c r="AH31" s="685">
        <f t="shared" si="19"/>
        <v>0</v>
      </c>
      <c r="AI31" s="685">
        <f t="shared" si="19"/>
        <v>0</v>
      </c>
      <c r="AJ31" s="685">
        <f t="shared" si="19"/>
        <v>0</v>
      </c>
      <c r="AK31" s="685">
        <f t="shared" si="19"/>
        <v>0</v>
      </c>
      <c r="AL31" s="685">
        <f t="shared" si="19"/>
        <v>0</v>
      </c>
      <c r="AM31" s="685">
        <f t="shared" si="19"/>
        <v>4</v>
      </c>
      <c r="AN31" s="384">
        <v>0</v>
      </c>
      <c r="AO31" s="384">
        <v>0</v>
      </c>
      <c r="AP31" s="384">
        <v>0</v>
      </c>
      <c r="AQ31" s="384">
        <v>0</v>
      </c>
      <c r="AR31" s="384">
        <v>0</v>
      </c>
      <c r="AS31" s="384">
        <v>0</v>
      </c>
      <c r="AT31" s="384">
        <f>AT32</f>
        <v>4</v>
      </c>
      <c r="AU31" s="685">
        <f t="shared" si="19"/>
        <v>0</v>
      </c>
      <c r="AV31" s="685">
        <f t="shared" si="19"/>
        <v>0</v>
      </c>
      <c r="AW31" s="685">
        <f t="shared" si="19"/>
        <v>0</v>
      </c>
      <c r="AX31" s="685">
        <f t="shared" si="19"/>
        <v>0</v>
      </c>
      <c r="AY31" s="685">
        <f t="shared" si="19"/>
        <v>0</v>
      </c>
      <c r="AZ31" s="685">
        <f t="shared" si="19"/>
        <v>0</v>
      </c>
      <c r="BA31" s="685">
        <f t="shared" si="19"/>
        <v>0</v>
      </c>
      <c r="BB31" s="685">
        <f t="shared" si="19"/>
        <v>0</v>
      </c>
      <c r="BC31" s="685">
        <f t="shared" si="19"/>
        <v>0</v>
      </c>
      <c r="BD31" s="685">
        <f t="shared" si="19"/>
        <v>0</v>
      </c>
      <c r="BE31" s="685">
        <f t="shared" si="19"/>
        <v>0</v>
      </c>
      <c r="BF31" s="685">
        <f t="shared" si="19"/>
        <v>0</v>
      </c>
      <c r="BG31" s="685">
        <f t="shared" si="19"/>
        <v>0</v>
      </c>
      <c r="BH31" s="685">
        <f t="shared" si="19"/>
        <v>0</v>
      </c>
      <c r="BI31" s="685">
        <f t="shared" si="19"/>
        <v>0</v>
      </c>
      <c r="BJ31" s="685">
        <f t="shared" si="19"/>
        <v>0</v>
      </c>
      <c r="BK31" s="685">
        <f t="shared" si="19"/>
        <v>0</v>
      </c>
      <c r="BL31" s="685">
        <f t="shared" si="19"/>
        <v>0</v>
      </c>
      <c r="BM31" s="685">
        <f t="shared" si="19"/>
        <v>0</v>
      </c>
      <c r="BN31" s="685">
        <f t="shared" si="19"/>
        <v>0</v>
      </c>
      <c r="BO31" s="384">
        <v>0</v>
      </c>
      <c r="BP31" s="384">
        <v>0</v>
      </c>
      <c r="BQ31" s="384">
        <v>0</v>
      </c>
      <c r="BR31" s="384">
        <v>0</v>
      </c>
      <c r="BS31" s="384">
        <v>0</v>
      </c>
      <c r="BT31" s="384">
        <v>0</v>
      </c>
      <c r="BU31" s="384">
        <v>0</v>
      </c>
      <c r="BV31" s="384">
        <v>0</v>
      </c>
      <c r="BW31" s="685">
        <v>0</v>
      </c>
      <c r="BX31" s="685">
        <v>0</v>
      </c>
      <c r="BY31" s="685">
        <v>0</v>
      </c>
      <c r="BZ31" s="685">
        <v>0</v>
      </c>
      <c r="CA31" s="685">
        <v>0</v>
      </c>
      <c r="CB31" s="685">
        <v>0</v>
      </c>
      <c r="CC31" s="710">
        <f>CC32</f>
        <v>4</v>
      </c>
      <c r="CD31" s="521">
        <v>0</v>
      </c>
    </row>
    <row r="32" spans="1:82" s="571" customFormat="1" ht="32.25" customHeight="1">
      <c r="A32" s="577" t="s">
        <v>46</v>
      </c>
      <c r="B32" s="581" t="s">
        <v>47</v>
      </c>
      <c r="C32" s="579" t="s">
        <v>48</v>
      </c>
      <c r="D32" s="716" t="s">
        <v>174</v>
      </c>
      <c r="E32" s="567">
        <v>0</v>
      </c>
      <c r="F32" s="567">
        <f>E32*0.6</f>
        <v>0</v>
      </c>
      <c r="G32" s="568">
        <v>0</v>
      </c>
      <c r="H32" s="568">
        <v>0</v>
      </c>
      <c r="I32" s="568">
        <v>0</v>
      </c>
      <c r="J32" s="567">
        <f>E32*0.8</f>
        <v>0</v>
      </c>
      <c r="K32" s="567">
        <v>4</v>
      </c>
      <c r="L32" s="568">
        <v>0</v>
      </c>
      <c r="M32" s="568">
        <v>0</v>
      </c>
      <c r="N32" s="568">
        <v>0</v>
      </c>
      <c r="O32" s="568">
        <v>0</v>
      </c>
      <c r="P32" s="568">
        <v>0</v>
      </c>
      <c r="Q32" s="568">
        <v>0</v>
      </c>
      <c r="R32" s="568">
        <v>0</v>
      </c>
      <c r="S32" s="568">
        <v>0</v>
      </c>
      <c r="T32" s="568">
        <v>0</v>
      </c>
      <c r="U32" s="568">
        <v>0</v>
      </c>
      <c r="V32" s="568">
        <v>0</v>
      </c>
      <c r="W32" s="568">
        <v>0</v>
      </c>
      <c r="X32" s="568">
        <v>0</v>
      </c>
      <c r="Y32" s="568">
        <v>0</v>
      </c>
      <c r="Z32" s="568">
        <v>0</v>
      </c>
      <c r="AA32" s="568">
        <v>0</v>
      </c>
      <c r="AB32" s="568">
        <v>0</v>
      </c>
      <c r="AC32" s="568">
        <v>0</v>
      </c>
      <c r="AD32" s="568">
        <v>0</v>
      </c>
      <c r="AE32" s="568">
        <v>0</v>
      </c>
      <c r="AF32" s="568">
        <v>0</v>
      </c>
      <c r="AG32" s="567">
        <v>0</v>
      </c>
      <c r="AH32" s="567">
        <f>AG32*0.6</f>
        <v>0</v>
      </c>
      <c r="AI32" s="568">
        <v>0</v>
      </c>
      <c r="AJ32" s="568">
        <v>0</v>
      </c>
      <c r="AK32" s="568">
        <v>0</v>
      </c>
      <c r="AL32" s="567">
        <f>AG32*0.8</f>
        <v>0</v>
      </c>
      <c r="AM32" s="567">
        <v>4</v>
      </c>
      <c r="AN32" s="567">
        <v>0</v>
      </c>
      <c r="AO32" s="567">
        <v>0</v>
      </c>
      <c r="AP32" s="567">
        <v>0</v>
      </c>
      <c r="AQ32" s="567">
        <v>0</v>
      </c>
      <c r="AR32" s="567">
        <v>0</v>
      </c>
      <c r="AS32" s="567">
        <v>0</v>
      </c>
      <c r="AT32" s="567">
        <v>4</v>
      </c>
      <c r="AU32" s="568">
        <v>0</v>
      </c>
      <c r="AV32" s="568">
        <v>0</v>
      </c>
      <c r="AW32" s="568">
        <v>0</v>
      </c>
      <c r="AX32" s="568">
        <v>0</v>
      </c>
      <c r="AY32" s="568">
        <v>0</v>
      </c>
      <c r="AZ32" s="568">
        <v>0</v>
      </c>
      <c r="BA32" s="568">
        <v>0</v>
      </c>
      <c r="BB32" s="568">
        <v>0</v>
      </c>
      <c r="BC32" s="568">
        <v>0</v>
      </c>
      <c r="BD32" s="568">
        <v>0</v>
      </c>
      <c r="BE32" s="568">
        <v>0</v>
      </c>
      <c r="BF32" s="568">
        <v>0</v>
      </c>
      <c r="BG32" s="568">
        <v>0</v>
      </c>
      <c r="BH32" s="568">
        <v>0</v>
      </c>
      <c r="BI32" s="567">
        <v>0</v>
      </c>
      <c r="BJ32" s="567">
        <f>BI32*0.6</f>
        <v>0</v>
      </c>
      <c r="BK32" s="568">
        <v>0</v>
      </c>
      <c r="BL32" s="568">
        <v>0</v>
      </c>
      <c r="BM32" s="568">
        <v>0</v>
      </c>
      <c r="BN32" s="567">
        <f>BI32*0.8</f>
        <v>0</v>
      </c>
      <c r="BO32" s="567">
        <v>4</v>
      </c>
      <c r="BP32" s="567">
        <v>0</v>
      </c>
      <c r="BQ32" s="567">
        <v>0</v>
      </c>
      <c r="BR32" s="567">
        <v>0</v>
      </c>
      <c r="BS32" s="567">
        <v>0</v>
      </c>
      <c r="BT32" s="567">
        <v>0</v>
      </c>
      <c r="BU32" s="567">
        <v>0</v>
      </c>
      <c r="BV32" s="567">
        <v>0</v>
      </c>
      <c r="BW32" s="568">
        <v>0</v>
      </c>
      <c r="BX32" s="568">
        <v>0</v>
      </c>
      <c r="BY32" s="568">
        <v>0</v>
      </c>
      <c r="BZ32" s="568">
        <v>0</v>
      </c>
      <c r="CA32" s="568">
        <v>0</v>
      </c>
      <c r="CB32" s="568">
        <v>0</v>
      </c>
      <c r="CC32" s="568">
        <v>4</v>
      </c>
      <c r="CD32" s="712">
        <v>0</v>
      </c>
    </row>
    <row r="33" spans="1:82" ht="47.25">
      <c r="A33" s="385" t="s">
        <v>49</v>
      </c>
      <c r="B33" s="386" t="s">
        <v>50</v>
      </c>
      <c r="C33" s="685" t="s">
        <v>24</v>
      </c>
      <c r="D33" s="399" t="s">
        <v>174</v>
      </c>
      <c r="E33" s="384">
        <f>E34</f>
        <v>0</v>
      </c>
      <c r="F33" s="384">
        <f t="shared" ref="F33:BN33" si="20">F34</f>
        <v>0</v>
      </c>
      <c r="G33" s="384">
        <f t="shared" si="20"/>
        <v>0</v>
      </c>
      <c r="H33" s="384">
        <f t="shared" si="20"/>
        <v>0</v>
      </c>
      <c r="I33" s="384">
        <f t="shared" si="20"/>
        <v>0</v>
      </c>
      <c r="J33" s="384">
        <f t="shared" si="20"/>
        <v>0</v>
      </c>
      <c r="K33" s="384">
        <f t="shared" si="20"/>
        <v>3</v>
      </c>
      <c r="L33" s="685">
        <f t="shared" si="20"/>
        <v>0</v>
      </c>
      <c r="M33" s="685">
        <f t="shared" si="20"/>
        <v>0</v>
      </c>
      <c r="N33" s="685">
        <f t="shared" si="20"/>
        <v>0</v>
      </c>
      <c r="O33" s="685">
        <f t="shared" si="20"/>
        <v>0</v>
      </c>
      <c r="P33" s="685">
        <f t="shared" si="20"/>
        <v>0</v>
      </c>
      <c r="Q33" s="685">
        <f t="shared" si="20"/>
        <v>0</v>
      </c>
      <c r="R33" s="685">
        <f t="shared" si="20"/>
        <v>0</v>
      </c>
      <c r="S33" s="685">
        <f t="shared" si="20"/>
        <v>0</v>
      </c>
      <c r="T33" s="685">
        <f t="shared" si="20"/>
        <v>0</v>
      </c>
      <c r="U33" s="685">
        <f t="shared" si="20"/>
        <v>0</v>
      </c>
      <c r="V33" s="685">
        <f t="shared" si="20"/>
        <v>0</v>
      </c>
      <c r="W33" s="685">
        <f t="shared" si="20"/>
        <v>0</v>
      </c>
      <c r="X33" s="685">
        <f t="shared" si="20"/>
        <v>0</v>
      </c>
      <c r="Y33" s="685">
        <f t="shared" si="20"/>
        <v>0</v>
      </c>
      <c r="Z33" s="685">
        <f t="shared" si="20"/>
        <v>0</v>
      </c>
      <c r="AA33" s="685">
        <f t="shared" si="20"/>
        <v>0</v>
      </c>
      <c r="AB33" s="685">
        <f t="shared" si="20"/>
        <v>0</v>
      </c>
      <c r="AC33" s="685">
        <f t="shared" si="20"/>
        <v>0</v>
      </c>
      <c r="AD33" s="685">
        <f t="shared" si="20"/>
        <v>0</v>
      </c>
      <c r="AE33" s="685">
        <f t="shared" si="20"/>
        <v>0</v>
      </c>
      <c r="AF33" s="685">
        <f t="shared" si="20"/>
        <v>0</v>
      </c>
      <c r="AG33" s="685">
        <f t="shared" si="20"/>
        <v>0</v>
      </c>
      <c r="AH33" s="685">
        <f t="shared" si="20"/>
        <v>0</v>
      </c>
      <c r="AI33" s="685">
        <f t="shared" si="20"/>
        <v>0</v>
      </c>
      <c r="AJ33" s="685">
        <f t="shared" si="20"/>
        <v>0</v>
      </c>
      <c r="AK33" s="685">
        <f t="shared" si="20"/>
        <v>0</v>
      </c>
      <c r="AL33" s="685">
        <f t="shared" si="20"/>
        <v>0</v>
      </c>
      <c r="AM33" s="685">
        <f t="shared" si="20"/>
        <v>3</v>
      </c>
      <c r="AN33" s="384">
        <v>0</v>
      </c>
      <c r="AO33" s="384">
        <v>0</v>
      </c>
      <c r="AP33" s="384">
        <v>0</v>
      </c>
      <c r="AQ33" s="384">
        <v>0</v>
      </c>
      <c r="AR33" s="384">
        <v>0</v>
      </c>
      <c r="AS33" s="384">
        <v>0</v>
      </c>
      <c r="AT33" s="384">
        <f>AT34</f>
        <v>3</v>
      </c>
      <c r="AU33" s="685">
        <f t="shared" si="20"/>
        <v>0</v>
      </c>
      <c r="AV33" s="685">
        <f t="shared" si="20"/>
        <v>0</v>
      </c>
      <c r="AW33" s="685">
        <f t="shared" si="20"/>
        <v>0</v>
      </c>
      <c r="AX33" s="685">
        <f t="shared" si="20"/>
        <v>0</v>
      </c>
      <c r="AY33" s="685">
        <f t="shared" si="20"/>
        <v>0</v>
      </c>
      <c r="AZ33" s="685">
        <f t="shared" si="20"/>
        <v>0</v>
      </c>
      <c r="BA33" s="685">
        <f t="shared" si="20"/>
        <v>0</v>
      </c>
      <c r="BB33" s="685">
        <f t="shared" si="20"/>
        <v>0</v>
      </c>
      <c r="BC33" s="685">
        <f t="shared" si="20"/>
        <v>0</v>
      </c>
      <c r="BD33" s="685">
        <f t="shared" si="20"/>
        <v>0</v>
      </c>
      <c r="BE33" s="685">
        <f t="shared" si="20"/>
        <v>0</v>
      </c>
      <c r="BF33" s="685">
        <f t="shared" si="20"/>
        <v>0</v>
      </c>
      <c r="BG33" s="685">
        <f t="shared" si="20"/>
        <v>0</v>
      </c>
      <c r="BH33" s="685">
        <f t="shared" si="20"/>
        <v>0</v>
      </c>
      <c r="BI33" s="685">
        <f t="shared" si="20"/>
        <v>0</v>
      </c>
      <c r="BJ33" s="685">
        <f t="shared" si="20"/>
        <v>0</v>
      </c>
      <c r="BK33" s="685">
        <f t="shared" si="20"/>
        <v>0</v>
      </c>
      <c r="BL33" s="685">
        <f t="shared" si="20"/>
        <v>0</v>
      </c>
      <c r="BM33" s="685">
        <f t="shared" si="20"/>
        <v>0</v>
      </c>
      <c r="BN33" s="685">
        <f t="shared" si="20"/>
        <v>0</v>
      </c>
      <c r="BO33" s="384">
        <v>0</v>
      </c>
      <c r="BP33" s="384">
        <v>0</v>
      </c>
      <c r="BQ33" s="384">
        <v>0</v>
      </c>
      <c r="BR33" s="384">
        <v>0</v>
      </c>
      <c r="BS33" s="384">
        <v>0</v>
      </c>
      <c r="BT33" s="384">
        <v>0</v>
      </c>
      <c r="BU33" s="384">
        <v>0</v>
      </c>
      <c r="BV33" s="384">
        <v>0</v>
      </c>
      <c r="BW33" s="685">
        <v>0</v>
      </c>
      <c r="BX33" s="685">
        <v>0</v>
      </c>
      <c r="BY33" s="685">
        <v>0</v>
      </c>
      <c r="BZ33" s="685">
        <v>0</v>
      </c>
      <c r="CA33" s="685">
        <v>0</v>
      </c>
      <c r="CB33" s="685">
        <v>0</v>
      </c>
      <c r="CC33" s="710">
        <f>CC34</f>
        <v>3</v>
      </c>
      <c r="CD33" s="521">
        <v>0</v>
      </c>
    </row>
    <row r="34" spans="1:82" s="571" customFormat="1">
      <c r="A34" s="577" t="s">
        <v>51</v>
      </c>
      <c r="B34" s="581" t="s">
        <v>52</v>
      </c>
      <c r="C34" s="579" t="s">
        <v>53</v>
      </c>
      <c r="D34" s="716" t="s">
        <v>174</v>
      </c>
      <c r="E34" s="567">
        <v>0</v>
      </c>
      <c r="F34" s="567">
        <f>E34*0.6</f>
        <v>0</v>
      </c>
      <c r="G34" s="568">
        <v>0</v>
      </c>
      <c r="H34" s="568">
        <v>0</v>
      </c>
      <c r="I34" s="568">
        <v>0</v>
      </c>
      <c r="J34" s="567">
        <f>G34*0.8</f>
        <v>0</v>
      </c>
      <c r="K34" s="567">
        <v>3</v>
      </c>
      <c r="L34" s="568">
        <v>0</v>
      </c>
      <c r="M34" s="568">
        <v>0</v>
      </c>
      <c r="N34" s="568">
        <v>0</v>
      </c>
      <c r="O34" s="568">
        <v>0</v>
      </c>
      <c r="P34" s="568">
        <v>0</v>
      </c>
      <c r="Q34" s="568">
        <v>0</v>
      </c>
      <c r="R34" s="568">
        <v>0</v>
      </c>
      <c r="S34" s="568">
        <v>0</v>
      </c>
      <c r="T34" s="568">
        <v>0</v>
      </c>
      <c r="U34" s="568">
        <v>0</v>
      </c>
      <c r="V34" s="568">
        <v>0</v>
      </c>
      <c r="W34" s="568">
        <v>0</v>
      </c>
      <c r="X34" s="568">
        <v>0</v>
      </c>
      <c r="Y34" s="568">
        <v>0</v>
      </c>
      <c r="Z34" s="568">
        <v>0</v>
      </c>
      <c r="AA34" s="568">
        <v>0</v>
      </c>
      <c r="AB34" s="568">
        <v>0</v>
      </c>
      <c r="AC34" s="568">
        <v>0</v>
      </c>
      <c r="AD34" s="568">
        <v>0</v>
      </c>
      <c r="AE34" s="568">
        <v>0</v>
      </c>
      <c r="AF34" s="568">
        <v>0</v>
      </c>
      <c r="AG34" s="567">
        <v>0</v>
      </c>
      <c r="AH34" s="567">
        <f>AG34*0.6</f>
        <v>0</v>
      </c>
      <c r="AI34" s="568">
        <v>0</v>
      </c>
      <c r="AJ34" s="568">
        <v>0</v>
      </c>
      <c r="AK34" s="568">
        <v>0</v>
      </c>
      <c r="AL34" s="567">
        <f>AI34*0.8</f>
        <v>0</v>
      </c>
      <c r="AM34" s="567">
        <v>3</v>
      </c>
      <c r="AN34" s="567">
        <v>0</v>
      </c>
      <c r="AO34" s="567">
        <v>0</v>
      </c>
      <c r="AP34" s="567">
        <v>0</v>
      </c>
      <c r="AQ34" s="567">
        <v>0</v>
      </c>
      <c r="AR34" s="567">
        <v>0</v>
      </c>
      <c r="AS34" s="567">
        <v>0</v>
      </c>
      <c r="AT34" s="567">
        <v>3</v>
      </c>
      <c r="AU34" s="568">
        <v>0</v>
      </c>
      <c r="AV34" s="568">
        <v>0</v>
      </c>
      <c r="AW34" s="568">
        <v>0</v>
      </c>
      <c r="AX34" s="568">
        <v>0</v>
      </c>
      <c r="AY34" s="568">
        <v>0</v>
      </c>
      <c r="AZ34" s="568">
        <v>0</v>
      </c>
      <c r="BA34" s="568">
        <v>0</v>
      </c>
      <c r="BB34" s="568">
        <v>0</v>
      </c>
      <c r="BC34" s="568">
        <v>0</v>
      </c>
      <c r="BD34" s="568">
        <v>0</v>
      </c>
      <c r="BE34" s="568">
        <v>0</v>
      </c>
      <c r="BF34" s="568">
        <v>0</v>
      </c>
      <c r="BG34" s="568">
        <v>0</v>
      </c>
      <c r="BH34" s="568">
        <v>0</v>
      </c>
      <c r="BI34" s="568">
        <v>0</v>
      </c>
      <c r="BJ34" s="568">
        <v>0</v>
      </c>
      <c r="BK34" s="568">
        <v>0</v>
      </c>
      <c r="BL34" s="568">
        <v>0</v>
      </c>
      <c r="BM34" s="568">
        <v>0</v>
      </c>
      <c r="BN34" s="568">
        <v>0</v>
      </c>
      <c r="BO34" s="567">
        <v>0</v>
      </c>
      <c r="BP34" s="567">
        <v>0</v>
      </c>
      <c r="BQ34" s="567">
        <v>0</v>
      </c>
      <c r="BR34" s="567">
        <v>0</v>
      </c>
      <c r="BS34" s="567">
        <v>0</v>
      </c>
      <c r="BT34" s="567">
        <v>0</v>
      </c>
      <c r="BU34" s="567">
        <v>0</v>
      </c>
      <c r="BV34" s="567">
        <v>0</v>
      </c>
      <c r="BW34" s="568">
        <v>0</v>
      </c>
      <c r="BX34" s="568">
        <v>0</v>
      </c>
      <c r="BY34" s="568">
        <v>0</v>
      </c>
      <c r="BZ34" s="568">
        <v>0</v>
      </c>
      <c r="CA34" s="568">
        <v>0</v>
      </c>
      <c r="CB34" s="568">
        <v>0</v>
      </c>
      <c r="CC34" s="568">
        <v>3</v>
      </c>
      <c r="CD34" s="712">
        <v>0</v>
      </c>
    </row>
    <row r="35" spans="1:82" s="571" customFormat="1" ht="47.25">
      <c r="A35" s="327" t="s">
        <v>54</v>
      </c>
      <c r="B35" s="326" t="s">
        <v>55</v>
      </c>
      <c r="C35" s="673" t="s">
        <v>24</v>
      </c>
      <c r="D35" s="685" t="s">
        <v>174</v>
      </c>
      <c r="E35" s="384">
        <v>0</v>
      </c>
      <c r="F35" s="384">
        <v>0</v>
      </c>
      <c r="G35" s="391">
        <v>0</v>
      </c>
      <c r="H35" s="391">
        <v>0</v>
      </c>
      <c r="I35" s="391">
        <v>0</v>
      </c>
      <c r="J35" s="384">
        <f t="shared" ref="J35:J37" si="21">G35*0.8</f>
        <v>0</v>
      </c>
      <c r="K35" s="384">
        <f>K37</f>
        <v>1</v>
      </c>
      <c r="L35" s="384">
        <v>0</v>
      </c>
      <c r="M35" s="384">
        <v>0</v>
      </c>
      <c r="N35" s="384">
        <v>0</v>
      </c>
      <c r="O35" s="384">
        <v>0</v>
      </c>
      <c r="P35" s="384">
        <v>0</v>
      </c>
      <c r="Q35" s="384">
        <v>0</v>
      </c>
      <c r="R35" s="384">
        <v>0</v>
      </c>
      <c r="S35" s="384">
        <v>0</v>
      </c>
      <c r="T35" s="384">
        <v>0</v>
      </c>
      <c r="U35" s="384">
        <v>0</v>
      </c>
      <c r="V35" s="384">
        <v>0</v>
      </c>
      <c r="W35" s="384">
        <v>0</v>
      </c>
      <c r="X35" s="384">
        <v>0</v>
      </c>
      <c r="Y35" s="384">
        <v>0</v>
      </c>
      <c r="Z35" s="384">
        <v>0</v>
      </c>
      <c r="AA35" s="384">
        <v>0</v>
      </c>
      <c r="AB35" s="384">
        <v>0</v>
      </c>
      <c r="AC35" s="384">
        <v>0</v>
      </c>
      <c r="AD35" s="384">
        <v>0</v>
      </c>
      <c r="AE35" s="384">
        <v>0</v>
      </c>
      <c r="AF35" s="384">
        <f>AF37</f>
        <v>1</v>
      </c>
      <c r="AG35" s="384">
        <v>0</v>
      </c>
      <c r="AH35" s="384">
        <v>0</v>
      </c>
      <c r="AI35" s="384">
        <v>0</v>
      </c>
      <c r="AJ35" s="384">
        <v>0</v>
      </c>
      <c r="AK35" s="384">
        <v>0</v>
      </c>
      <c r="AL35" s="384">
        <v>0</v>
      </c>
      <c r="AM35" s="384">
        <v>0</v>
      </c>
      <c r="AN35" s="384">
        <v>0</v>
      </c>
      <c r="AO35" s="384">
        <v>0</v>
      </c>
      <c r="AP35" s="384">
        <v>0</v>
      </c>
      <c r="AQ35" s="384">
        <v>0</v>
      </c>
      <c r="AR35" s="384">
        <v>0</v>
      </c>
      <c r="AS35" s="384">
        <v>0</v>
      </c>
      <c r="AT35" s="384">
        <f>AT37</f>
        <v>1</v>
      </c>
      <c r="AU35" s="384">
        <v>0</v>
      </c>
      <c r="AV35" s="384">
        <v>0</v>
      </c>
      <c r="AW35" s="384">
        <v>0</v>
      </c>
      <c r="AX35" s="384">
        <v>0</v>
      </c>
      <c r="AY35" s="384">
        <v>0</v>
      </c>
      <c r="AZ35" s="384">
        <v>0</v>
      </c>
      <c r="BA35" s="384">
        <v>0</v>
      </c>
      <c r="BB35" s="384">
        <v>0</v>
      </c>
      <c r="BC35" s="384">
        <v>0</v>
      </c>
      <c r="BD35" s="384">
        <v>0</v>
      </c>
      <c r="BE35" s="384">
        <v>0</v>
      </c>
      <c r="BF35" s="384">
        <v>0</v>
      </c>
      <c r="BG35" s="384">
        <v>0</v>
      </c>
      <c r="BH35" s="384">
        <v>0</v>
      </c>
      <c r="BI35" s="384">
        <v>0</v>
      </c>
      <c r="BJ35" s="384">
        <v>0</v>
      </c>
      <c r="BK35" s="384">
        <v>0</v>
      </c>
      <c r="BL35" s="384">
        <v>0</v>
      </c>
      <c r="BM35" s="384">
        <v>0</v>
      </c>
      <c r="BN35" s="384">
        <v>0</v>
      </c>
      <c r="BO35" s="384">
        <v>0</v>
      </c>
      <c r="BP35" s="384">
        <v>0</v>
      </c>
      <c r="BQ35" s="384">
        <v>0</v>
      </c>
      <c r="BR35" s="384">
        <v>0</v>
      </c>
      <c r="BS35" s="384">
        <v>0</v>
      </c>
      <c r="BT35" s="384">
        <v>0</v>
      </c>
      <c r="BU35" s="384">
        <v>0</v>
      </c>
      <c r="BV35" s="384">
        <v>0</v>
      </c>
      <c r="BW35" s="384">
        <v>0</v>
      </c>
      <c r="BX35" s="384">
        <v>0</v>
      </c>
      <c r="BY35" s="384">
        <v>0</v>
      </c>
      <c r="BZ35" s="384">
        <v>0</v>
      </c>
      <c r="CA35" s="384">
        <v>0</v>
      </c>
      <c r="CB35" s="384">
        <v>0</v>
      </c>
      <c r="CC35" s="384">
        <f>CC37</f>
        <v>1</v>
      </c>
      <c r="CD35" s="522">
        <v>0</v>
      </c>
    </row>
    <row r="36" spans="1:82" s="571" customFormat="1" ht="47.25">
      <c r="A36" s="327" t="s">
        <v>56</v>
      </c>
      <c r="B36" s="326" t="s">
        <v>57</v>
      </c>
      <c r="C36" s="673" t="s">
        <v>24</v>
      </c>
      <c r="D36" s="685" t="s">
        <v>174</v>
      </c>
      <c r="E36" s="384">
        <v>0</v>
      </c>
      <c r="F36" s="384">
        <f t="shared" ref="F36:F37" si="22">E36*0.6</f>
        <v>0</v>
      </c>
      <c r="G36" s="391">
        <v>0</v>
      </c>
      <c r="H36" s="391">
        <v>0</v>
      </c>
      <c r="I36" s="391">
        <v>0</v>
      </c>
      <c r="J36" s="384">
        <f t="shared" si="21"/>
        <v>0</v>
      </c>
      <c r="K36" s="384">
        <f>K37</f>
        <v>1</v>
      </c>
      <c r="L36" s="384">
        <v>0</v>
      </c>
      <c r="M36" s="384">
        <v>0</v>
      </c>
      <c r="N36" s="384">
        <v>0</v>
      </c>
      <c r="O36" s="384">
        <v>0</v>
      </c>
      <c r="P36" s="384">
        <v>0</v>
      </c>
      <c r="Q36" s="384">
        <v>0</v>
      </c>
      <c r="R36" s="384">
        <v>0</v>
      </c>
      <c r="S36" s="384">
        <v>0</v>
      </c>
      <c r="T36" s="384">
        <v>0</v>
      </c>
      <c r="U36" s="384">
        <v>0</v>
      </c>
      <c r="V36" s="384">
        <v>0</v>
      </c>
      <c r="W36" s="384">
        <v>0</v>
      </c>
      <c r="X36" s="384">
        <v>0</v>
      </c>
      <c r="Y36" s="384">
        <v>0</v>
      </c>
      <c r="Z36" s="384">
        <v>0</v>
      </c>
      <c r="AA36" s="384">
        <v>0</v>
      </c>
      <c r="AB36" s="384">
        <v>0</v>
      </c>
      <c r="AC36" s="384">
        <v>0</v>
      </c>
      <c r="AD36" s="384">
        <v>0</v>
      </c>
      <c r="AE36" s="384">
        <v>0</v>
      </c>
      <c r="AF36" s="384">
        <f>AF37</f>
        <v>1</v>
      </c>
      <c r="AG36" s="384">
        <v>0</v>
      </c>
      <c r="AH36" s="384">
        <v>0</v>
      </c>
      <c r="AI36" s="384">
        <v>0</v>
      </c>
      <c r="AJ36" s="384">
        <v>0</v>
      </c>
      <c r="AK36" s="384">
        <v>0</v>
      </c>
      <c r="AL36" s="384">
        <v>0</v>
      </c>
      <c r="AM36" s="384">
        <v>0</v>
      </c>
      <c r="AN36" s="384">
        <v>0</v>
      </c>
      <c r="AO36" s="384">
        <v>0</v>
      </c>
      <c r="AP36" s="384">
        <v>0</v>
      </c>
      <c r="AQ36" s="384">
        <v>0</v>
      </c>
      <c r="AR36" s="384">
        <v>0</v>
      </c>
      <c r="AS36" s="384">
        <v>0</v>
      </c>
      <c r="AT36" s="384">
        <f>AT37</f>
        <v>1</v>
      </c>
      <c r="AU36" s="384">
        <v>0</v>
      </c>
      <c r="AV36" s="384">
        <v>0</v>
      </c>
      <c r="AW36" s="384">
        <v>0</v>
      </c>
      <c r="AX36" s="384">
        <v>0</v>
      </c>
      <c r="AY36" s="384">
        <v>0</v>
      </c>
      <c r="AZ36" s="384">
        <v>0</v>
      </c>
      <c r="BA36" s="384">
        <v>0</v>
      </c>
      <c r="BB36" s="384">
        <v>0</v>
      </c>
      <c r="BC36" s="384">
        <v>0</v>
      </c>
      <c r="BD36" s="384">
        <v>0</v>
      </c>
      <c r="BE36" s="384">
        <v>0</v>
      </c>
      <c r="BF36" s="384">
        <v>0</v>
      </c>
      <c r="BG36" s="384">
        <v>0</v>
      </c>
      <c r="BH36" s="384">
        <v>0</v>
      </c>
      <c r="BI36" s="384">
        <v>0</v>
      </c>
      <c r="BJ36" s="384">
        <v>0</v>
      </c>
      <c r="BK36" s="384">
        <v>0</v>
      </c>
      <c r="BL36" s="384">
        <v>0</v>
      </c>
      <c r="BM36" s="384">
        <v>0</v>
      </c>
      <c r="BN36" s="384">
        <v>0</v>
      </c>
      <c r="BO36" s="384">
        <v>0</v>
      </c>
      <c r="BP36" s="384">
        <v>0</v>
      </c>
      <c r="BQ36" s="384">
        <v>0</v>
      </c>
      <c r="BR36" s="384">
        <v>0</v>
      </c>
      <c r="BS36" s="384">
        <v>0</v>
      </c>
      <c r="BT36" s="384">
        <v>0</v>
      </c>
      <c r="BU36" s="384">
        <v>0</v>
      </c>
      <c r="BV36" s="384">
        <v>0</v>
      </c>
      <c r="BW36" s="384">
        <v>0</v>
      </c>
      <c r="BX36" s="384">
        <v>0</v>
      </c>
      <c r="BY36" s="384">
        <v>0</v>
      </c>
      <c r="BZ36" s="384">
        <v>0</v>
      </c>
      <c r="CA36" s="384">
        <v>0</v>
      </c>
      <c r="CB36" s="384">
        <v>0</v>
      </c>
      <c r="CC36" s="384">
        <f>CC37</f>
        <v>1</v>
      </c>
      <c r="CD36" s="522">
        <v>0</v>
      </c>
    </row>
    <row r="37" spans="1:82" s="571" customFormat="1" ht="24.75">
      <c r="A37" s="552" t="s">
        <v>58</v>
      </c>
      <c r="B37" s="559" t="s">
        <v>59</v>
      </c>
      <c r="C37" s="554" t="s">
        <v>60</v>
      </c>
      <c r="D37" s="716" t="s">
        <v>174</v>
      </c>
      <c r="E37" s="567">
        <v>0</v>
      </c>
      <c r="F37" s="567">
        <f t="shared" si="22"/>
        <v>0</v>
      </c>
      <c r="G37" s="568">
        <v>0</v>
      </c>
      <c r="H37" s="568">
        <v>0</v>
      </c>
      <c r="I37" s="568">
        <v>0</v>
      </c>
      <c r="J37" s="567">
        <f t="shared" si="21"/>
        <v>0</v>
      </c>
      <c r="K37" s="567">
        <v>1</v>
      </c>
      <c r="L37" s="568">
        <v>0</v>
      </c>
      <c r="M37" s="568">
        <v>0</v>
      </c>
      <c r="N37" s="568">
        <v>0</v>
      </c>
      <c r="O37" s="568">
        <v>0</v>
      </c>
      <c r="P37" s="568">
        <v>0</v>
      </c>
      <c r="Q37" s="568">
        <v>0</v>
      </c>
      <c r="R37" s="568">
        <v>0</v>
      </c>
      <c r="S37" s="568">
        <v>0</v>
      </c>
      <c r="T37" s="568">
        <v>0</v>
      </c>
      <c r="U37" s="568">
        <v>0</v>
      </c>
      <c r="V37" s="568">
        <v>0</v>
      </c>
      <c r="W37" s="568">
        <v>0</v>
      </c>
      <c r="X37" s="568">
        <v>0</v>
      </c>
      <c r="Y37" s="568">
        <v>0</v>
      </c>
      <c r="Z37" s="568">
        <v>0</v>
      </c>
      <c r="AA37" s="568">
        <v>0</v>
      </c>
      <c r="AB37" s="568">
        <v>0</v>
      </c>
      <c r="AC37" s="568">
        <v>0</v>
      </c>
      <c r="AD37" s="568">
        <v>0</v>
      </c>
      <c r="AE37" s="568">
        <v>0</v>
      </c>
      <c r="AF37" s="568">
        <v>1</v>
      </c>
      <c r="AG37" s="568">
        <v>0</v>
      </c>
      <c r="AH37" s="568">
        <v>0</v>
      </c>
      <c r="AI37" s="568">
        <v>0</v>
      </c>
      <c r="AJ37" s="568">
        <v>0</v>
      </c>
      <c r="AK37" s="568">
        <v>0</v>
      </c>
      <c r="AL37" s="568">
        <v>0</v>
      </c>
      <c r="AM37" s="568">
        <v>0</v>
      </c>
      <c r="AN37" s="568">
        <v>0</v>
      </c>
      <c r="AO37" s="568">
        <v>0</v>
      </c>
      <c r="AP37" s="568">
        <v>0</v>
      </c>
      <c r="AQ37" s="568">
        <v>0</v>
      </c>
      <c r="AR37" s="568">
        <v>0</v>
      </c>
      <c r="AS37" s="568">
        <v>0</v>
      </c>
      <c r="AT37" s="568">
        <v>1</v>
      </c>
      <c r="AU37" s="568">
        <v>0</v>
      </c>
      <c r="AV37" s="568">
        <v>0</v>
      </c>
      <c r="AW37" s="568">
        <v>0</v>
      </c>
      <c r="AX37" s="568">
        <v>0</v>
      </c>
      <c r="AY37" s="568">
        <v>0</v>
      </c>
      <c r="AZ37" s="568">
        <v>0</v>
      </c>
      <c r="BA37" s="568">
        <v>0</v>
      </c>
      <c r="BB37" s="568">
        <v>0</v>
      </c>
      <c r="BC37" s="568">
        <v>0</v>
      </c>
      <c r="BD37" s="568">
        <v>0</v>
      </c>
      <c r="BE37" s="568">
        <v>0</v>
      </c>
      <c r="BF37" s="568">
        <v>0</v>
      </c>
      <c r="BG37" s="568">
        <v>0</v>
      </c>
      <c r="BH37" s="568">
        <v>0</v>
      </c>
      <c r="BI37" s="568">
        <v>0</v>
      </c>
      <c r="BJ37" s="568">
        <v>0</v>
      </c>
      <c r="BK37" s="568">
        <v>0</v>
      </c>
      <c r="BL37" s="568">
        <v>0</v>
      </c>
      <c r="BM37" s="568">
        <v>0</v>
      </c>
      <c r="BN37" s="568">
        <v>0</v>
      </c>
      <c r="BO37" s="568">
        <v>0</v>
      </c>
      <c r="BP37" s="568">
        <v>0</v>
      </c>
      <c r="BQ37" s="568">
        <v>0</v>
      </c>
      <c r="BR37" s="568">
        <v>0</v>
      </c>
      <c r="BS37" s="568">
        <v>0</v>
      </c>
      <c r="BT37" s="568">
        <v>0</v>
      </c>
      <c r="BU37" s="568">
        <v>0</v>
      </c>
      <c r="BV37" s="568">
        <v>0</v>
      </c>
      <c r="BW37" s="568">
        <v>0</v>
      </c>
      <c r="BX37" s="568">
        <v>0</v>
      </c>
      <c r="BY37" s="568">
        <v>0</v>
      </c>
      <c r="BZ37" s="568">
        <v>0</v>
      </c>
      <c r="CA37" s="568">
        <v>0</v>
      </c>
      <c r="CB37" s="568">
        <v>0</v>
      </c>
      <c r="CC37" s="568">
        <v>1</v>
      </c>
      <c r="CD37" s="712">
        <v>0</v>
      </c>
    </row>
    <row r="38" spans="1:82" ht="31.5">
      <c r="A38" s="387" t="s">
        <v>61</v>
      </c>
      <c r="B38" s="386" t="s">
        <v>62</v>
      </c>
      <c r="C38" s="383" t="s">
        <v>24</v>
      </c>
      <c r="D38" s="685" t="s">
        <v>174</v>
      </c>
      <c r="E38" s="384">
        <f>SUM(E39:E49)</f>
        <v>1.2</v>
      </c>
      <c r="F38" s="384">
        <f t="shared" ref="F38:K38" si="23">SUM(F39:F49)</f>
        <v>0.72</v>
      </c>
      <c r="G38" s="384">
        <f t="shared" si="23"/>
        <v>0.6</v>
      </c>
      <c r="H38" s="384">
        <f t="shared" si="23"/>
        <v>0</v>
      </c>
      <c r="I38" s="384">
        <f t="shared" si="23"/>
        <v>4.8</v>
      </c>
      <c r="J38" s="384">
        <f t="shared" si="23"/>
        <v>0.96</v>
      </c>
      <c r="K38" s="384">
        <f t="shared" si="23"/>
        <v>1</v>
      </c>
      <c r="L38" s="685">
        <f t="shared" ref="L38:BW38" si="24">L39+L40+L41+L42+L43+L44+L45+L46+L47+L48+L49</f>
        <v>0</v>
      </c>
      <c r="M38" s="685">
        <f t="shared" si="24"/>
        <v>0</v>
      </c>
      <c r="N38" s="685">
        <f t="shared" si="24"/>
        <v>0</v>
      </c>
      <c r="O38" s="685">
        <f t="shared" si="24"/>
        <v>0</v>
      </c>
      <c r="P38" s="685">
        <f t="shared" si="24"/>
        <v>0</v>
      </c>
      <c r="Q38" s="685">
        <f t="shared" si="24"/>
        <v>0</v>
      </c>
      <c r="R38" s="685">
        <f t="shared" si="24"/>
        <v>0</v>
      </c>
      <c r="S38" s="685">
        <f t="shared" si="24"/>
        <v>0</v>
      </c>
      <c r="T38" s="685">
        <f t="shared" si="24"/>
        <v>0</v>
      </c>
      <c r="U38" s="685">
        <f t="shared" si="24"/>
        <v>0</v>
      </c>
      <c r="V38" s="685">
        <f t="shared" si="24"/>
        <v>0</v>
      </c>
      <c r="W38" s="685">
        <f t="shared" si="24"/>
        <v>0</v>
      </c>
      <c r="X38" s="685">
        <f t="shared" si="24"/>
        <v>0</v>
      </c>
      <c r="Y38" s="685">
        <f t="shared" si="24"/>
        <v>0</v>
      </c>
      <c r="Z38" s="685">
        <f t="shared" si="24"/>
        <v>0</v>
      </c>
      <c r="AA38" s="685">
        <f t="shared" si="24"/>
        <v>0</v>
      </c>
      <c r="AB38" s="685">
        <f t="shared" si="24"/>
        <v>0</v>
      </c>
      <c r="AC38" s="685">
        <f t="shared" si="24"/>
        <v>0</v>
      </c>
      <c r="AD38" s="685">
        <f t="shared" si="24"/>
        <v>0</v>
      </c>
      <c r="AE38" s="685">
        <f t="shared" si="24"/>
        <v>0</v>
      </c>
      <c r="AF38" s="685">
        <f t="shared" si="24"/>
        <v>0</v>
      </c>
      <c r="AG38" s="685">
        <f t="shared" si="24"/>
        <v>1.2</v>
      </c>
      <c r="AH38" s="685">
        <f t="shared" si="24"/>
        <v>0.72</v>
      </c>
      <c r="AI38" s="685">
        <f t="shared" si="24"/>
        <v>0.6</v>
      </c>
      <c r="AJ38" s="685">
        <f t="shared" si="24"/>
        <v>0</v>
      </c>
      <c r="AK38" s="685">
        <f t="shared" si="24"/>
        <v>4.8</v>
      </c>
      <c r="AL38" s="685">
        <f t="shared" si="24"/>
        <v>0.96</v>
      </c>
      <c r="AM38" s="685">
        <f t="shared" si="24"/>
        <v>1</v>
      </c>
      <c r="AN38" s="685">
        <f t="shared" si="24"/>
        <v>1.2</v>
      </c>
      <c r="AO38" s="685">
        <f t="shared" si="24"/>
        <v>0.72</v>
      </c>
      <c r="AP38" s="685">
        <f t="shared" si="24"/>
        <v>0.6</v>
      </c>
      <c r="AQ38" s="685">
        <f t="shared" si="24"/>
        <v>0</v>
      </c>
      <c r="AR38" s="685">
        <f t="shared" si="24"/>
        <v>4.8</v>
      </c>
      <c r="AS38" s="685">
        <f t="shared" si="24"/>
        <v>0.96</v>
      </c>
      <c r="AT38" s="685">
        <f t="shared" si="24"/>
        <v>1</v>
      </c>
      <c r="AU38" s="685">
        <f t="shared" si="24"/>
        <v>0</v>
      </c>
      <c r="AV38" s="685">
        <f t="shared" si="24"/>
        <v>0</v>
      </c>
      <c r="AW38" s="685">
        <f t="shared" si="24"/>
        <v>0</v>
      </c>
      <c r="AX38" s="685">
        <f t="shared" si="24"/>
        <v>0</v>
      </c>
      <c r="AY38" s="685">
        <f t="shared" si="24"/>
        <v>0</v>
      </c>
      <c r="AZ38" s="685">
        <f t="shared" si="24"/>
        <v>0</v>
      </c>
      <c r="BA38" s="685">
        <f t="shared" si="24"/>
        <v>0</v>
      </c>
      <c r="BB38" s="685">
        <f t="shared" si="24"/>
        <v>0</v>
      </c>
      <c r="BC38" s="685">
        <f t="shared" si="24"/>
        <v>0</v>
      </c>
      <c r="BD38" s="685">
        <f t="shared" si="24"/>
        <v>0</v>
      </c>
      <c r="BE38" s="685">
        <f t="shared" si="24"/>
        <v>0</v>
      </c>
      <c r="BF38" s="685">
        <f t="shared" si="24"/>
        <v>0</v>
      </c>
      <c r="BG38" s="685">
        <f t="shared" si="24"/>
        <v>0</v>
      </c>
      <c r="BH38" s="685">
        <f t="shared" si="24"/>
        <v>0</v>
      </c>
      <c r="BI38" s="685">
        <f t="shared" si="24"/>
        <v>0</v>
      </c>
      <c r="BJ38" s="685">
        <f t="shared" si="24"/>
        <v>0</v>
      </c>
      <c r="BK38" s="685">
        <f t="shared" si="24"/>
        <v>0</v>
      </c>
      <c r="BL38" s="685">
        <f t="shared" si="24"/>
        <v>0</v>
      </c>
      <c r="BM38" s="685">
        <f t="shared" si="24"/>
        <v>0</v>
      </c>
      <c r="BN38" s="685">
        <f t="shared" si="24"/>
        <v>0</v>
      </c>
      <c r="BO38" s="685">
        <f t="shared" si="24"/>
        <v>0</v>
      </c>
      <c r="BP38" s="685">
        <f t="shared" si="24"/>
        <v>0</v>
      </c>
      <c r="BQ38" s="685">
        <f t="shared" si="24"/>
        <v>0</v>
      </c>
      <c r="BR38" s="685">
        <f t="shared" si="24"/>
        <v>0</v>
      </c>
      <c r="BS38" s="685">
        <f t="shared" si="24"/>
        <v>0</v>
      </c>
      <c r="BT38" s="685">
        <f t="shared" si="24"/>
        <v>0</v>
      </c>
      <c r="BU38" s="685">
        <f t="shared" si="24"/>
        <v>0</v>
      </c>
      <c r="BV38" s="685">
        <f t="shared" si="24"/>
        <v>0</v>
      </c>
      <c r="BW38" s="685">
        <f t="shared" si="24"/>
        <v>1.2</v>
      </c>
      <c r="BX38" s="685">
        <f t="shared" ref="BX38:CC38" si="25">BX39+BX40+BX41+BX42+BX43+BX44+BX45+BX46+BX47+BX48+BX49</f>
        <v>0.72</v>
      </c>
      <c r="BY38" s="685">
        <f t="shared" si="25"/>
        <v>0.6</v>
      </c>
      <c r="BZ38" s="685">
        <f t="shared" si="25"/>
        <v>0</v>
      </c>
      <c r="CA38" s="685">
        <f t="shared" si="25"/>
        <v>4.8</v>
      </c>
      <c r="CB38" s="685">
        <f t="shared" si="25"/>
        <v>0.96</v>
      </c>
      <c r="CC38" s="685">
        <f t="shared" si="25"/>
        <v>1</v>
      </c>
      <c r="CD38" s="521">
        <v>0</v>
      </c>
    </row>
    <row r="39" spans="1:82" s="571" customFormat="1" ht="36.75">
      <c r="A39" s="577" t="s">
        <v>63</v>
      </c>
      <c r="B39" s="580" t="s">
        <v>64</v>
      </c>
      <c r="C39" s="579" t="s">
        <v>65</v>
      </c>
      <c r="D39" s="716" t="s">
        <v>174</v>
      </c>
      <c r="E39" s="567">
        <v>0</v>
      </c>
      <c r="F39" s="567">
        <f t="shared" ref="F39:F49" si="26">E39*0.6</f>
        <v>0</v>
      </c>
      <c r="G39" s="568">
        <v>0</v>
      </c>
      <c r="H39" s="568">
        <v>0</v>
      </c>
      <c r="I39" s="568">
        <v>1.7</v>
      </c>
      <c r="J39" s="567">
        <f t="shared" ref="J39:J49" si="27">E39*0.8</f>
        <v>0</v>
      </c>
      <c r="K39" s="567">
        <v>0</v>
      </c>
      <c r="L39" s="570">
        <f>G39*0.8</f>
        <v>0</v>
      </c>
      <c r="M39" s="568">
        <v>0</v>
      </c>
      <c r="N39" s="568">
        <v>0</v>
      </c>
      <c r="O39" s="568">
        <v>0</v>
      </c>
      <c r="P39" s="568">
        <v>0</v>
      </c>
      <c r="Q39" s="568">
        <v>0</v>
      </c>
      <c r="R39" s="568">
        <v>0</v>
      </c>
      <c r="S39" s="568">
        <v>0</v>
      </c>
      <c r="T39" s="568">
        <v>0</v>
      </c>
      <c r="U39" s="568">
        <v>0</v>
      </c>
      <c r="V39" s="568">
        <v>0</v>
      </c>
      <c r="W39" s="568">
        <v>0</v>
      </c>
      <c r="X39" s="568">
        <v>0</v>
      </c>
      <c r="Y39" s="568">
        <v>0</v>
      </c>
      <c r="Z39" s="568">
        <v>0</v>
      </c>
      <c r="AA39" s="568">
        <v>0</v>
      </c>
      <c r="AB39" s="568">
        <v>0</v>
      </c>
      <c r="AC39" s="568">
        <v>0</v>
      </c>
      <c r="AD39" s="568">
        <v>0</v>
      </c>
      <c r="AE39" s="568">
        <v>0</v>
      </c>
      <c r="AF39" s="568">
        <v>0</v>
      </c>
      <c r="AG39" s="567">
        <v>0</v>
      </c>
      <c r="AH39" s="567">
        <f t="shared" ref="AH39" si="28">AG39*0.6</f>
        <v>0</v>
      </c>
      <c r="AI39" s="568">
        <v>0</v>
      </c>
      <c r="AJ39" s="568">
        <v>0</v>
      </c>
      <c r="AK39" s="568">
        <v>1.7</v>
      </c>
      <c r="AL39" s="567">
        <f t="shared" ref="AL39:AL40" si="29">AG39*0.8</f>
        <v>0</v>
      </c>
      <c r="AM39" s="567">
        <v>0</v>
      </c>
      <c r="AN39" s="567">
        <v>0</v>
      </c>
      <c r="AO39" s="567">
        <v>0</v>
      </c>
      <c r="AP39" s="567">
        <v>0</v>
      </c>
      <c r="AQ39" s="567">
        <v>0</v>
      </c>
      <c r="AR39" s="567">
        <v>1.7</v>
      </c>
      <c r="AS39" s="567">
        <v>0</v>
      </c>
      <c r="AT39" s="567">
        <v>0</v>
      </c>
      <c r="AU39" s="570">
        <f>AP39*0.8</f>
        <v>0</v>
      </c>
      <c r="AV39" s="568">
        <v>0</v>
      </c>
      <c r="AW39" s="568">
        <v>0</v>
      </c>
      <c r="AX39" s="568">
        <v>0</v>
      </c>
      <c r="AY39" s="568">
        <v>0</v>
      </c>
      <c r="AZ39" s="568">
        <v>0</v>
      </c>
      <c r="BA39" s="568">
        <v>0</v>
      </c>
      <c r="BB39" s="568">
        <v>0</v>
      </c>
      <c r="BC39" s="568">
        <v>0</v>
      </c>
      <c r="BD39" s="568">
        <v>0</v>
      </c>
      <c r="BE39" s="568">
        <v>0</v>
      </c>
      <c r="BF39" s="568">
        <v>0</v>
      </c>
      <c r="BG39" s="568">
        <v>0</v>
      </c>
      <c r="BH39" s="568">
        <v>0</v>
      </c>
      <c r="BI39" s="568">
        <v>0</v>
      </c>
      <c r="BJ39" s="568">
        <v>0</v>
      </c>
      <c r="BK39" s="568">
        <v>0</v>
      </c>
      <c r="BL39" s="568">
        <v>0</v>
      </c>
      <c r="BM39" s="568">
        <v>0</v>
      </c>
      <c r="BN39" s="568">
        <v>0</v>
      </c>
      <c r="BO39" s="567">
        <v>0</v>
      </c>
      <c r="BP39" s="567">
        <v>0</v>
      </c>
      <c r="BQ39" s="567">
        <v>0</v>
      </c>
      <c r="BR39" s="567">
        <v>0</v>
      </c>
      <c r="BS39" s="567">
        <v>0</v>
      </c>
      <c r="BT39" s="567">
        <v>0</v>
      </c>
      <c r="BU39" s="567">
        <v>0</v>
      </c>
      <c r="BV39" s="567">
        <v>0</v>
      </c>
      <c r="BW39" s="568">
        <v>0</v>
      </c>
      <c r="BX39" s="568">
        <v>0</v>
      </c>
      <c r="BY39" s="568">
        <v>0</v>
      </c>
      <c r="BZ39" s="568">
        <v>0</v>
      </c>
      <c r="CA39" s="568">
        <v>1.7</v>
      </c>
      <c r="CB39" s="568">
        <v>0</v>
      </c>
      <c r="CC39" s="568">
        <v>0</v>
      </c>
      <c r="CD39" s="712">
        <v>0</v>
      </c>
    </row>
    <row r="40" spans="1:82" s="571" customFormat="1" ht="31.5" customHeight="1">
      <c r="A40" s="577" t="s">
        <v>66</v>
      </c>
      <c r="B40" s="580" t="s">
        <v>67</v>
      </c>
      <c r="C40" s="579" t="s">
        <v>68</v>
      </c>
      <c r="D40" s="716" t="s">
        <v>174</v>
      </c>
      <c r="E40" s="567">
        <v>0</v>
      </c>
      <c r="F40" s="567">
        <v>0</v>
      </c>
      <c r="G40" s="568">
        <v>0</v>
      </c>
      <c r="H40" s="568">
        <v>0</v>
      </c>
      <c r="I40" s="568">
        <v>0</v>
      </c>
      <c r="J40" s="567">
        <v>0</v>
      </c>
      <c r="K40" s="567">
        <v>0</v>
      </c>
      <c r="L40" s="570">
        <v>0</v>
      </c>
      <c r="M40" s="568">
        <v>0</v>
      </c>
      <c r="N40" s="568">
        <v>0</v>
      </c>
      <c r="O40" s="568">
        <v>0</v>
      </c>
      <c r="P40" s="568">
        <v>0</v>
      </c>
      <c r="Q40" s="568">
        <v>0</v>
      </c>
      <c r="R40" s="568">
        <v>0</v>
      </c>
      <c r="S40" s="568">
        <v>0</v>
      </c>
      <c r="T40" s="568">
        <v>0</v>
      </c>
      <c r="U40" s="568">
        <v>0</v>
      </c>
      <c r="V40" s="568">
        <v>0</v>
      </c>
      <c r="W40" s="568">
        <v>0</v>
      </c>
      <c r="X40" s="568">
        <v>0</v>
      </c>
      <c r="Y40" s="568">
        <v>0</v>
      </c>
      <c r="Z40" s="568">
        <v>0</v>
      </c>
      <c r="AA40" s="568">
        <v>0</v>
      </c>
      <c r="AB40" s="568">
        <v>0</v>
      </c>
      <c r="AC40" s="568">
        <v>0</v>
      </c>
      <c r="AD40" s="568">
        <v>0</v>
      </c>
      <c r="AE40" s="568">
        <v>0</v>
      </c>
      <c r="AF40" s="568">
        <v>0</v>
      </c>
      <c r="AG40" s="567">
        <v>0</v>
      </c>
      <c r="AH40" s="567">
        <v>0</v>
      </c>
      <c r="AI40" s="568">
        <v>0</v>
      </c>
      <c r="AJ40" s="568">
        <v>0</v>
      </c>
      <c r="AK40" s="568">
        <v>0</v>
      </c>
      <c r="AL40" s="567">
        <f t="shared" si="29"/>
        <v>0</v>
      </c>
      <c r="AM40" s="567">
        <v>0</v>
      </c>
      <c r="AN40" s="567">
        <v>0</v>
      </c>
      <c r="AO40" s="567">
        <v>0</v>
      </c>
      <c r="AP40" s="567">
        <v>0</v>
      </c>
      <c r="AQ40" s="567">
        <v>0</v>
      </c>
      <c r="AR40" s="567">
        <v>0</v>
      </c>
      <c r="AS40" s="567">
        <v>0</v>
      </c>
      <c r="AT40" s="567">
        <v>0</v>
      </c>
      <c r="AU40" s="570">
        <f>AP40*0.8</f>
        <v>0</v>
      </c>
      <c r="AV40" s="568">
        <v>0</v>
      </c>
      <c r="AW40" s="568">
        <v>0</v>
      </c>
      <c r="AX40" s="568">
        <v>0</v>
      </c>
      <c r="AY40" s="568">
        <v>0</v>
      </c>
      <c r="AZ40" s="568">
        <v>0</v>
      </c>
      <c r="BA40" s="568">
        <v>0</v>
      </c>
      <c r="BB40" s="568">
        <v>0</v>
      </c>
      <c r="BC40" s="568">
        <v>0</v>
      </c>
      <c r="BD40" s="568">
        <v>0</v>
      </c>
      <c r="BE40" s="568">
        <v>0</v>
      </c>
      <c r="BF40" s="568">
        <v>0</v>
      </c>
      <c r="BG40" s="568">
        <v>0</v>
      </c>
      <c r="BH40" s="568">
        <v>0</v>
      </c>
      <c r="BI40" s="568">
        <v>0</v>
      </c>
      <c r="BJ40" s="568">
        <v>0</v>
      </c>
      <c r="BK40" s="568">
        <v>0</v>
      </c>
      <c r="BL40" s="568">
        <v>0</v>
      </c>
      <c r="BM40" s="568">
        <v>0</v>
      </c>
      <c r="BN40" s="568">
        <v>0</v>
      </c>
      <c r="BO40" s="567">
        <v>0</v>
      </c>
      <c r="BP40" s="567">
        <v>0</v>
      </c>
      <c r="BQ40" s="567">
        <v>0</v>
      </c>
      <c r="BR40" s="567">
        <v>0</v>
      </c>
      <c r="BS40" s="567">
        <v>0</v>
      </c>
      <c r="BT40" s="567">
        <v>0</v>
      </c>
      <c r="BU40" s="567">
        <v>0</v>
      </c>
      <c r="BV40" s="567">
        <v>0</v>
      </c>
      <c r="BW40" s="568">
        <v>0</v>
      </c>
      <c r="BX40" s="568">
        <v>0</v>
      </c>
      <c r="BY40" s="568">
        <v>0</v>
      </c>
      <c r="BZ40" s="568">
        <v>0</v>
      </c>
      <c r="CA40" s="568">
        <v>0</v>
      </c>
      <c r="CB40" s="568">
        <v>0</v>
      </c>
      <c r="CC40" s="568">
        <v>0</v>
      </c>
      <c r="CD40" s="712">
        <v>0</v>
      </c>
    </row>
    <row r="41" spans="1:82" s="571" customFormat="1" ht="30.75" customHeight="1">
      <c r="A41" s="577" t="s">
        <v>69</v>
      </c>
      <c r="B41" s="580" t="s">
        <v>70</v>
      </c>
      <c r="C41" s="579" t="s">
        <v>71</v>
      </c>
      <c r="D41" s="716" t="s">
        <v>174</v>
      </c>
      <c r="E41" s="567">
        <v>0</v>
      </c>
      <c r="F41" s="567">
        <v>0</v>
      </c>
      <c r="G41" s="567">
        <v>0</v>
      </c>
      <c r="H41" s="567">
        <v>0</v>
      </c>
      <c r="I41" s="567">
        <v>0</v>
      </c>
      <c r="J41" s="567">
        <v>0</v>
      </c>
      <c r="K41" s="567">
        <v>0</v>
      </c>
      <c r="L41" s="570">
        <v>0</v>
      </c>
      <c r="M41" s="568">
        <v>0</v>
      </c>
      <c r="N41" s="568">
        <v>0</v>
      </c>
      <c r="O41" s="568">
        <v>0</v>
      </c>
      <c r="P41" s="568">
        <v>0</v>
      </c>
      <c r="Q41" s="568">
        <v>0</v>
      </c>
      <c r="R41" s="568">
        <v>0</v>
      </c>
      <c r="S41" s="568">
        <v>0</v>
      </c>
      <c r="T41" s="568">
        <v>0</v>
      </c>
      <c r="U41" s="568">
        <v>0</v>
      </c>
      <c r="V41" s="568">
        <v>0</v>
      </c>
      <c r="W41" s="568">
        <v>0</v>
      </c>
      <c r="X41" s="568">
        <v>0</v>
      </c>
      <c r="Y41" s="568">
        <v>0</v>
      </c>
      <c r="Z41" s="568">
        <v>0</v>
      </c>
      <c r="AA41" s="568">
        <v>0</v>
      </c>
      <c r="AB41" s="568">
        <v>0</v>
      </c>
      <c r="AC41" s="568">
        <v>0</v>
      </c>
      <c r="AD41" s="568">
        <v>0</v>
      </c>
      <c r="AE41" s="568">
        <v>0</v>
      </c>
      <c r="AF41" s="568">
        <v>0</v>
      </c>
      <c r="AG41" s="567">
        <v>0</v>
      </c>
      <c r="AH41" s="567">
        <v>0</v>
      </c>
      <c r="AI41" s="567">
        <v>0</v>
      </c>
      <c r="AJ41" s="567">
        <v>0</v>
      </c>
      <c r="AK41" s="567">
        <v>0</v>
      </c>
      <c r="AL41" s="567">
        <v>0</v>
      </c>
      <c r="AM41" s="567">
        <v>0</v>
      </c>
      <c r="AN41" s="567">
        <v>0</v>
      </c>
      <c r="AO41" s="567">
        <v>0</v>
      </c>
      <c r="AP41" s="567">
        <v>0</v>
      </c>
      <c r="AQ41" s="567">
        <v>0</v>
      </c>
      <c r="AR41" s="567">
        <v>0</v>
      </c>
      <c r="AS41" s="567">
        <v>0</v>
      </c>
      <c r="AT41" s="567">
        <v>0</v>
      </c>
      <c r="AU41" s="570">
        <v>0</v>
      </c>
      <c r="AV41" s="568">
        <v>0</v>
      </c>
      <c r="AW41" s="568">
        <v>0</v>
      </c>
      <c r="AX41" s="568">
        <v>0</v>
      </c>
      <c r="AY41" s="568">
        <v>0</v>
      </c>
      <c r="AZ41" s="568">
        <v>0</v>
      </c>
      <c r="BA41" s="568">
        <v>0</v>
      </c>
      <c r="BB41" s="568">
        <v>0</v>
      </c>
      <c r="BC41" s="568">
        <v>0</v>
      </c>
      <c r="BD41" s="568">
        <v>0</v>
      </c>
      <c r="BE41" s="568">
        <v>0</v>
      </c>
      <c r="BF41" s="568">
        <v>0</v>
      </c>
      <c r="BG41" s="568">
        <v>0</v>
      </c>
      <c r="BH41" s="568">
        <v>0</v>
      </c>
      <c r="BI41" s="568">
        <v>0</v>
      </c>
      <c r="BJ41" s="568">
        <v>0</v>
      </c>
      <c r="BK41" s="568">
        <v>0</v>
      </c>
      <c r="BL41" s="568">
        <v>0</v>
      </c>
      <c r="BM41" s="568">
        <v>0</v>
      </c>
      <c r="BN41" s="568">
        <v>0</v>
      </c>
      <c r="BO41" s="567">
        <v>0</v>
      </c>
      <c r="BP41" s="567">
        <v>0</v>
      </c>
      <c r="BQ41" s="567">
        <v>0</v>
      </c>
      <c r="BR41" s="567">
        <v>0</v>
      </c>
      <c r="BS41" s="567">
        <v>0</v>
      </c>
      <c r="BT41" s="567">
        <v>0</v>
      </c>
      <c r="BU41" s="567">
        <v>0</v>
      </c>
      <c r="BV41" s="567">
        <v>0</v>
      </c>
      <c r="BW41" s="568">
        <v>0</v>
      </c>
      <c r="BX41" s="568">
        <v>0</v>
      </c>
      <c r="BY41" s="568">
        <v>0</v>
      </c>
      <c r="BZ41" s="568">
        <v>0</v>
      </c>
      <c r="CA41" s="568">
        <v>0</v>
      </c>
      <c r="CB41" s="568">
        <v>0</v>
      </c>
      <c r="CC41" s="568">
        <v>0</v>
      </c>
      <c r="CD41" s="712">
        <v>0</v>
      </c>
    </row>
    <row r="42" spans="1:82" s="571" customFormat="1" ht="28.5" customHeight="1">
      <c r="A42" s="577" t="s">
        <v>72</v>
      </c>
      <c r="B42" s="580" t="s">
        <v>73</v>
      </c>
      <c r="C42" s="579" t="s">
        <v>74</v>
      </c>
      <c r="D42" s="716" t="s">
        <v>174</v>
      </c>
      <c r="E42" s="567">
        <v>0</v>
      </c>
      <c r="F42" s="567">
        <v>0</v>
      </c>
      <c r="G42" s="567">
        <v>0</v>
      </c>
      <c r="H42" s="567">
        <v>0</v>
      </c>
      <c r="I42" s="567">
        <v>0</v>
      </c>
      <c r="J42" s="567">
        <v>0</v>
      </c>
      <c r="K42" s="567">
        <v>0</v>
      </c>
      <c r="L42" s="570">
        <v>0</v>
      </c>
      <c r="M42" s="570">
        <v>0</v>
      </c>
      <c r="N42" s="570">
        <v>0</v>
      </c>
      <c r="O42" s="570">
        <v>0</v>
      </c>
      <c r="P42" s="570">
        <v>0</v>
      </c>
      <c r="Q42" s="570">
        <v>0</v>
      </c>
      <c r="R42" s="570">
        <v>0</v>
      </c>
      <c r="S42" s="570">
        <v>0</v>
      </c>
      <c r="T42" s="570">
        <v>0</v>
      </c>
      <c r="U42" s="570">
        <v>0</v>
      </c>
      <c r="V42" s="570">
        <v>0</v>
      </c>
      <c r="W42" s="570">
        <v>0</v>
      </c>
      <c r="X42" s="570">
        <v>0</v>
      </c>
      <c r="Y42" s="570">
        <v>0</v>
      </c>
      <c r="Z42" s="570">
        <v>0</v>
      </c>
      <c r="AA42" s="570">
        <v>0</v>
      </c>
      <c r="AB42" s="570">
        <v>0</v>
      </c>
      <c r="AC42" s="570">
        <v>0</v>
      </c>
      <c r="AD42" s="570">
        <v>0</v>
      </c>
      <c r="AE42" s="570">
        <v>0</v>
      </c>
      <c r="AF42" s="570">
        <v>0</v>
      </c>
      <c r="AG42" s="567">
        <v>0</v>
      </c>
      <c r="AH42" s="567">
        <v>0</v>
      </c>
      <c r="AI42" s="567">
        <v>0</v>
      </c>
      <c r="AJ42" s="567">
        <v>0</v>
      </c>
      <c r="AK42" s="567">
        <v>0</v>
      </c>
      <c r="AL42" s="567">
        <v>0</v>
      </c>
      <c r="AM42" s="567">
        <v>0</v>
      </c>
      <c r="AN42" s="567">
        <v>0</v>
      </c>
      <c r="AO42" s="567">
        <v>0</v>
      </c>
      <c r="AP42" s="567">
        <v>0</v>
      </c>
      <c r="AQ42" s="567">
        <v>0</v>
      </c>
      <c r="AR42" s="567">
        <v>0</v>
      </c>
      <c r="AS42" s="567">
        <v>0</v>
      </c>
      <c r="AT42" s="567">
        <v>0</v>
      </c>
      <c r="AU42" s="570">
        <v>0</v>
      </c>
      <c r="AV42" s="570">
        <v>0</v>
      </c>
      <c r="AW42" s="570">
        <v>0</v>
      </c>
      <c r="AX42" s="570">
        <v>0</v>
      </c>
      <c r="AY42" s="570">
        <v>0</v>
      </c>
      <c r="AZ42" s="570">
        <v>0</v>
      </c>
      <c r="BA42" s="570">
        <v>0</v>
      </c>
      <c r="BB42" s="570">
        <v>0</v>
      </c>
      <c r="BC42" s="570">
        <v>0</v>
      </c>
      <c r="BD42" s="570">
        <v>0</v>
      </c>
      <c r="BE42" s="570">
        <v>0</v>
      </c>
      <c r="BF42" s="570">
        <v>0</v>
      </c>
      <c r="BG42" s="570">
        <v>0</v>
      </c>
      <c r="BH42" s="570">
        <v>0</v>
      </c>
      <c r="BI42" s="570">
        <v>0</v>
      </c>
      <c r="BJ42" s="570">
        <v>0</v>
      </c>
      <c r="BK42" s="570">
        <v>0</v>
      </c>
      <c r="BL42" s="570">
        <v>0</v>
      </c>
      <c r="BM42" s="570">
        <v>0</v>
      </c>
      <c r="BN42" s="570">
        <v>0</v>
      </c>
      <c r="BO42" s="567">
        <v>0</v>
      </c>
      <c r="BP42" s="567">
        <v>0</v>
      </c>
      <c r="BQ42" s="567">
        <v>0</v>
      </c>
      <c r="BR42" s="567">
        <v>0</v>
      </c>
      <c r="BS42" s="567">
        <v>0</v>
      </c>
      <c r="BT42" s="567">
        <v>0</v>
      </c>
      <c r="BU42" s="567">
        <v>0</v>
      </c>
      <c r="BV42" s="567">
        <v>0</v>
      </c>
      <c r="BW42" s="570">
        <v>0</v>
      </c>
      <c r="BX42" s="570">
        <v>0</v>
      </c>
      <c r="BY42" s="570">
        <v>0</v>
      </c>
      <c r="BZ42" s="570">
        <v>0</v>
      </c>
      <c r="CA42" s="570">
        <v>0</v>
      </c>
      <c r="CB42" s="570">
        <v>0</v>
      </c>
      <c r="CC42" s="570">
        <v>0</v>
      </c>
      <c r="CD42" s="713">
        <v>0</v>
      </c>
    </row>
    <row r="43" spans="1:82" s="571" customFormat="1" ht="27.75" customHeight="1">
      <c r="A43" s="577" t="s">
        <v>75</v>
      </c>
      <c r="B43" s="580" t="s">
        <v>76</v>
      </c>
      <c r="C43" s="579" t="s">
        <v>77</v>
      </c>
      <c r="D43" s="717" t="s">
        <v>174</v>
      </c>
      <c r="E43" s="567">
        <v>0</v>
      </c>
      <c r="F43" s="567">
        <v>0</v>
      </c>
      <c r="G43" s="567">
        <v>0</v>
      </c>
      <c r="H43" s="567">
        <v>0</v>
      </c>
      <c r="I43" s="567">
        <v>0</v>
      </c>
      <c r="J43" s="567">
        <v>0</v>
      </c>
      <c r="K43" s="567">
        <v>0</v>
      </c>
      <c r="L43" s="570">
        <v>0</v>
      </c>
      <c r="M43" s="570">
        <v>0</v>
      </c>
      <c r="N43" s="570">
        <v>0</v>
      </c>
      <c r="O43" s="570">
        <v>0</v>
      </c>
      <c r="P43" s="570">
        <v>0</v>
      </c>
      <c r="Q43" s="570">
        <v>0</v>
      </c>
      <c r="R43" s="570">
        <v>0</v>
      </c>
      <c r="S43" s="570">
        <v>0</v>
      </c>
      <c r="T43" s="570">
        <v>0</v>
      </c>
      <c r="U43" s="570">
        <v>0</v>
      </c>
      <c r="V43" s="570">
        <v>0</v>
      </c>
      <c r="W43" s="570">
        <v>0</v>
      </c>
      <c r="X43" s="570">
        <v>0</v>
      </c>
      <c r="Y43" s="570">
        <v>0</v>
      </c>
      <c r="Z43" s="570">
        <v>0</v>
      </c>
      <c r="AA43" s="570">
        <v>0</v>
      </c>
      <c r="AB43" s="570">
        <v>0</v>
      </c>
      <c r="AC43" s="570">
        <v>0</v>
      </c>
      <c r="AD43" s="570">
        <v>0</v>
      </c>
      <c r="AE43" s="570">
        <v>0</v>
      </c>
      <c r="AF43" s="570">
        <v>0</v>
      </c>
      <c r="AG43" s="567">
        <v>0</v>
      </c>
      <c r="AH43" s="567">
        <v>0</v>
      </c>
      <c r="AI43" s="567">
        <v>0</v>
      </c>
      <c r="AJ43" s="567">
        <v>0</v>
      </c>
      <c r="AK43" s="567">
        <v>0</v>
      </c>
      <c r="AL43" s="567">
        <v>0</v>
      </c>
      <c r="AM43" s="567">
        <v>0</v>
      </c>
      <c r="AN43" s="567">
        <v>0</v>
      </c>
      <c r="AO43" s="567">
        <v>0</v>
      </c>
      <c r="AP43" s="567">
        <v>0</v>
      </c>
      <c r="AQ43" s="567">
        <v>0</v>
      </c>
      <c r="AR43" s="567">
        <v>0</v>
      </c>
      <c r="AS43" s="567">
        <v>0</v>
      </c>
      <c r="AT43" s="567">
        <v>0</v>
      </c>
      <c r="AU43" s="570">
        <v>0</v>
      </c>
      <c r="AV43" s="570">
        <v>0</v>
      </c>
      <c r="AW43" s="570">
        <v>0</v>
      </c>
      <c r="AX43" s="570">
        <v>0</v>
      </c>
      <c r="AY43" s="570">
        <v>0</v>
      </c>
      <c r="AZ43" s="570">
        <v>0</v>
      </c>
      <c r="BA43" s="570">
        <v>0</v>
      </c>
      <c r="BB43" s="570">
        <v>0</v>
      </c>
      <c r="BC43" s="570">
        <v>0</v>
      </c>
      <c r="BD43" s="570">
        <v>0</v>
      </c>
      <c r="BE43" s="570">
        <v>0</v>
      </c>
      <c r="BF43" s="570">
        <v>0</v>
      </c>
      <c r="BG43" s="570">
        <v>0</v>
      </c>
      <c r="BH43" s="570">
        <v>0</v>
      </c>
      <c r="BI43" s="570">
        <v>0</v>
      </c>
      <c r="BJ43" s="570">
        <v>0</v>
      </c>
      <c r="BK43" s="570">
        <v>0</v>
      </c>
      <c r="BL43" s="570">
        <v>0</v>
      </c>
      <c r="BM43" s="570">
        <v>0</v>
      </c>
      <c r="BN43" s="570">
        <v>0</v>
      </c>
      <c r="BO43" s="567">
        <v>0</v>
      </c>
      <c r="BP43" s="567">
        <v>0</v>
      </c>
      <c r="BQ43" s="567">
        <v>0</v>
      </c>
      <c r="BR43" s="567">
        <v>0</v>
      </c>
      <c r="BS43" s="567">
        <v>0</v>
      </c>
      <c r="BT43" s="567">
        <v>0</v>
      </c>
      <c r="BU43" s="567">
        <v>0</v>
      </c>
      <c r="BV43" s="567">
        <v>0</v>
      </c>
      <c r="BW43" s="570">
        <v>0</v>
      </c>
      <c r="BX43" s="570">
        <v>0</v>
      </c>
      <c r="BY43" s="570">
        <v>0</v>
      </c>
      <c r="BZ43" s="570">
        <v>0</v>
      </c>
      <c r="CA43" s="570">
        <v>0</v>
      </c>
      <c r="CB43" s="570">
        <v>0</v>
      </c>
      <c r="CC43" s="570">
        <v>0</v>
      </c>
      <c r="CD43" s="713">
        <v>0</v>
      </c>
    </row>
    <row r="44" spans="1:82" s="571" customFormat="1" ht="20.25" customHeight="1">
      <c r="A44" s="577" t="s">
        <v>78</v>
      </c>
      <c r="B44" s="580" t="s">
        <v>79</v>
      </c>
      <c r="C44" s="579" t="s">
        <v>80</v>
      </c>
      <c r="D44" s="716" t="s">
        <v>174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7">
        <v>0</v>
      </c>
      <c r="K44" s="567">
        <v>0</v>
      </c>
      <c r="L44" s="570">
        <v>0</v>
      </c>
      <c r="M44" s="570">
        <v>0</v>
      </c>
      <c r="N44" s="570">
        <v>0</v>
      </c>
      <c r="O44" s="570">
        <v>0</v>
      </c>
      <c r="P44" s="570">
        <v>0</v>
      </c>
      <c r="Q44" s="570">
        <v>0</v>
      </c>
      <c r="R44" s="570">
        <v>0</v>
      </c>
      <c r="S44" s="570">
        <v>0</v>
      </c>
      <c r="T44" s="570">
        <v>0</v>
      </c>
      <c r="U44" s="570">
        <v>0</v>
      </c>
      <c r="V44" s="570">
        <v>0</v>
      </c>
      <c r="W44" s="570">
        <v>0</v>
      </c>
      <c r="X44" s="570">
        <v>0</v>
      </c>
      <c r="Y44" s="570">
        <v>0</v>
      </c>
      <c r="Z44" s="570">
        <v>0</v>
      </c>
      <c r="AA44" s="570">
        <v>0</v>
      </c>
      <c r="AB44" s="570">
        <v>0</v>
      </c>
      <c r="AC44" s="570">
        <v>0</v>
      </c>
      <c r="AD44" s="570">
        <v>0</v>
      </c>
      <c r="AE44" s="570">
        <v>0</v>
      </c>
      <c r="AF44" s="570">
        <v>0</v>
      </c>
      <c r="AG44" s="567">
        <v>0</v>
      </c>
      <c r="AH44" s="567">
        <v>0</v>
      </c>
      <c r="AI44" s="567">
        <v>0</v>
      </c>
      <c r="AJ44" s="567">
        <v>0</v>
      </c>
      <c r="AK44" s="567">
        <v>0</v>
      </c>
      <c r="AL44" s="567">
        <v>0</v>
      </c>
      <c r="AM44" s="567">
        <v>0</v>
      </c>
      <c r="AN44" s="567">
        <v>0</v>
      </c>
      <c r="AO44" s="567">
        <v>0</v>
      </c>
      <c r="AP44" s="567">
        <v>0</v>
      </c>
      <c r="AQ44" s="567">
        <v>0</v>
      </c>
      <c r="AR44" s="567">
        <v>0</v>
      </c>
      <c r="AS44" s="567">
        <v>0</v>
      </c>
      <c r="AT44" s="567">
        <v>0</v>
      </c>
      <c r="AU44" s="570">
        <v>0</v>
      </c>
      <c r="AV44" s="570">
        <v>0</v>
      </c>
      <c r="AW44" s="570">
        <v>0</v>
      </c>
      <c r="AX44" s="570">
        <v>0</v>
      </c>
      <c r="AY44" s="570">
        <v>0</v>
      </c>
      <c r="AZ44" s="570">
        <v>0</v>
      </c>
      <c r="BA44" s="570">
        <v>0</v>
      </c>
      <c r="BB44" s="570">
        <v>0</v>
      </c>
      <c r="BC44" s="570">
        <v>0</v>
      </c>
      <c r="BD44" s="570">
        <v>0</v>
      </c>
      <c r="BE44" s="570">
        <v>0</v>
      </c>
      <c r="BF44" s="570">
        <v>0</v>
      </c>
      <c r="BG44" s="570">
        <v>0</v>
      </c>
      <c r="BH44" s="570">
        <v>0</v>
      </c>
      <c r="BI44" s="570">
        <v>0</v>
      </c>
      <c r="BJ44" s="570">
        <v>0</v>
      </c>
      <c r="BK44" s="570">
        <v>0</v>
      </c>
      <c r="BL44" s="570">
        <v>0</v>
      </c>
      <c r="BM44" s="570">
        <v>0</v>
      </c>
      <c r="BN44" s="570">
        <v>0</v>
      </c>
      <c r="BO44" s="567">
        <v>0</v>
      </c>
      <c r="BP44" s="567">
        <v>0</v>
      </c>
      <c r="BQ44" s="567">
        <v>0</v>
      </c>
      <c r="BR44" s="567">
        <v>0</v>
      </c>
      <c r="BS44" s="567">
        <v>0</v>
      </c>
      <c r="BT44" s="567">
        <v>0</v>
      </c>
      <c r="BU44" s="567">
        <v>0</v>
      </c>
      <c r="BV44" s="567">
        <v>0</v>
      </c>
      <c r="BW44" s="570">
        <v>0</v>
      </c>
      <c r="BX44" s="570">
        <v>0</v>
      </c>
      <c r="BY44" s="570">
        <v>0</v>
      </c>
      <c r="BZ44" s="570">
        <v>0</v>
      </c>
      <c r="CA44" s="570">
        <v>0</v>
      </c>
      <c r="CB44" s="570">
        <v>0</v>
      </c>
      <c r="CC44" s="570">
        <v>0</v>
      </c>
      <c r="CD44" s="713">
        <v>0</v>
      </c>
    </row>
    <row r="45" spans="1:82" s="564" customFormat="1" ht="42" customHeight="1">
      <c r="A45" s="577" t="s">
        <v>81</v>
      </c>
      <c r="B45" s="580" t="s">
        <v>82</v>
      </c>
      <c r="C45" s="579" t="s">
        <v>83</v>
      </c>
      <c r="D45" s="716" t="s">
        <v>174</v>
      </c>
      <c r="E45" s="567">
        <v>1.2</v>
      </c>
      <c r="F45" s="567">
        <f t="shared" si="26"/>
        <v>0.72</v>
      </c>
      <c r="G45" s="568">
        <v>0.6</v>
      </c>
      <c r="H45" s="568">
        <v>0</v>
      </c>
      <c r="I45" s="568">
        <v>3.1</v>
      </c>
      <c r="J45" s="567">
        <f t="shared" si="27"/>
        <v>0.96</v>
      </c>
      <c r="K45" s="567">
        <v>0</v>
      </c>
      <c r="L45" s="570">
        <v>0</v>
      </c>
      <c r="M45" s="570">
        <v>0</v>
      </c>
      <c r="N45" s="570">
        <v>0</v>
      </c>
      <c r="O45" s="570">
        <v>0</v>
      </c>
      <c r="P45" s="570">
        <v>0</v>
      </c>
      <c r="Q45" s="570">
        <v>0</v>
      </c>
      <c r="R45" s="570">
        <v>0</v>
      </c>
      <c r="S45" s="570">
        <v>0</v>
      </c>
      <c r="T45" s="570">
        <v>0</v>
      </c>
      <c r="U45" s="570">
        <v>0</v>
      </c>
      <c r="V45" s="570">
        <v>0</v>
      </c>
      <c r="W45" s="570">
        <v>0</v>
      </c>
      <c r="X45" s="570">
        <v>0</v>
      </c>
      <c r="Y45" s="570">
        <v>0</v>
      </c>
      <c r="Z45" s="570">
        <v>0</v>
      </c>
      <c r="AA45" s="570">
        <v>0</v>
      </c>
      <c r="AB45" s="570">
        <v>0</v>
      </c>
      <c r="AC45" s="570">
        <v>0</v>
      </c>
      <c r="AD45" s="570">
        <v>0</v>
      </c>
      <c r="AE45" s="570">
        <v>0</v>
      </c>
      <c r="AF45" s="570">
        <v>0</v>
      </c>
      <c r="AG45" s="567">
        <v>1.2</v>
      </c>
      <c r="AH45" s="567">
        <f t="shared" ref="AH45:AH49" si="30">AG45*0.6</f>
        <v>0.72</v>
      </c>
      <c r="AI45" s="568">
        <v>0.6</v>
      </c>
      <c r="AJ45" s="568">
        <v>0</v>
      </c>
      <c r="AK45" s="568">
        <v>3.1</v>
      </c>
      <c r="AL45" s="567">
        <f t="shared" ref="AL45:AL49" si="31">AG45*0.8</f>
        <v>0.96</v>
      </c>
      <c r="AM45" s="567">
        <v>0</v>
      </c>
      <c r="AN45" s="567">
        <v>1.2</v>
      </c>
      <c r="AO45" s="567">
        <v>0.72</v>
      </c>
      <c r="AP45" s="567">
        <v>0.6</v>
      </c>
      <c r="AQ45" s="567">
        <v>0</v>
      </c>
      <c r="AR45" s="567">
        <v>3.1</v>
      </c>
      <c r="AS45" s="567">
        <v>0.96</v>
      </c>
      <c r="AT45" s="567">
        <v>0</v>
      </c>
      <c r="AU45" s="570">
        <v>0</v>
      </c>
      <c r="AV45" s="570">
        <v>0</v>
      </c>
      <c r="AW45" s="570">
        <v>0</v>
      </c>
      <c r="AX45" s="570">
        <v>0</v>
      </c>
      <c r="AY45" s="570">
        <v>0</v>
      </c>
      <c r="AZ45" s="570">
        <v>0</v>
      </c>
      <c r="BA45" s="570">
        <v>0</v>
      </c>
      <c r="BB45" s="570">
        <v>0</v>
      </c>
      <c r="BC45" s="570">
        <v>0</v>
      </c>
      <c r="BD45" s="570">
        <v>0</v>
      </c>
      <c r="BE45" s="570">
        <v>0</v>
      </c>
      <c r="BF45" s="570">
        <v>0</v>
      </c>
      <c r="BG45" s="570">
        <v>0</v>
      </c>
      <c r="BH45" s="570">
        <v>0</v>
      </c>
      <c r="BI45" s="570">
        <v>0</v>
      </c>
      <c r="BJ45" s="570">
        <v>0</v>
      </c>
      <c r="BK45" s="570">
        <v>0</v>
      </c>
      <c r="BL45" s="570">
        <v>0</v>
      </c>
      <c r="BM45" s="570">
        <v>0</v>
      </c>
      <c r="BN45" s="570">
        <v>0</v>
      </c>
      <c r="BO45" s="567">
        <v>0</v>
      </c>
      <c r="BP45" s="567">
        <v>0</v>
      </c>
      <c r="BQ45" s="567">
        <v>0</v>
      </c>
      <c r="BR45" s="567">
        <v>0</v>
      </c>
      <c r="BS45" s="567">
        <v>0</v>
      </c>
      <c r="BT45" s="567">
        <v>0</v>
      </c>
      <c r="BU45" s="567">
        <v>0</v>
      </c>
      <c r="BV45" s="567">
        <v>0</v>
      </c>
      <c r="BW45" s="570">
        <v>1.2</v>
      </c>
      <c r="BX45" s="570">
        <v>0.72</v>
      </c>
      <c r="BY45" s="570">
        <v>0.6</v>
      </c>
      <c r="BZ45" s="570">
        <v>0</v>
      </c>
      <c r="CA45" s="570">
        <v>3.1</v>
      </c>
      <c r="CB45" s="570">
        <v>0.96</v>
      </c>
      <c r="CC45" s="570">
        <v>0</v>
      </c>
      <c r="CD45" s="713">
        <v>0</v>
      </c>
    </row>
    <row r="46" spans="1:82" s="571" customFormat="1" ht="46.5" customHeight="1">
      <c r="A46" s="577" t="s">
        <v>84</v>
      </c>
      <c r="B46" s="578" t="s">
        <v>85</v>
      </c>
      <c r="C46" s="579" t="s">
        <v>86</v>
      </c>
      <c r="D46" s="716" t="s">
        <v>174</v>
      </c>
      <c r="E46" s="567">
        <v>0</v>
      </c>
      <c r="F46" s="567">
        <f t="shared" si="26"/>
        <v>0</v>
      </c>
      <c r="G46" s="568">
        <v>0</v>
      </c>
      <c r="H46" s="568">
        <v>0</v>
      </c>
      <c r="I46" s="568">
        <v>0</v>
      </c>
      <c r="J46" s="567">
        <f t="shared" si="27"/>
        <v>0</v>
      </c>
      <c r="K46" s="567">
        <v>1</v>
      </c>
      <c r="L46" s="570">
        <v>0</v>
      </c>
      <c r="M46" s="570">
        <v>0</v>
      </c>
      <c r="N46" s="570">
        <v>0</v>
      </c>
      <c r="O46" s="570">
        <v>0</v>
      </c>
      <c r="P46" s="570">
        <v>0</v>
      </c>
      <c r="Q46" s="570">
        <v>0</v>
      </c>
      <c r="R46" s="570">
        <v>0</v>
      </c>
      <c r="S46" s="570">
        <v>0</v>
      </c>
      <c r="T46" s="570">
        <v>0</v>
      </c>
      <c r="U46" s="570">
        <v>0</v>
      </c>
      <c r="V46" s="570">
        <v>0</v>
      </c>
      <c r="W46" s="570">
        <v>0</v>
      </c>
      <c r="X46" s="570">
        <v>0</v>
      </c>
      <c r="Y46" s="570">
        <v>0</v>
      </c>
      <c r="Z46" s="570">
        <v>0</v>
      </c>
      <c r="AA46" s="570">
        <v>0</v>
      </c>
      <c r="AB46" s="570">
        <v>0</v>
      </c>
      <c r="AC46" s="570">
        <v>0</v>
      </c>
      <c r="AD46" s="570">
        <v>0</v>
      </c>
      <c r="AE46" s="570">
        <v>0</v>
      </c>
      <c r="AF46" s="570">
        <v>0</v>
      </c>
      <c r="AG46" s="567">
        <v>0</v>
      </c>
      <c r="AH46" s="567">
        <f t="shared" si="30"/>
        <v>0</v>
      </c>
      <c r="AI46" s="568">
        <v>0</v>
      </c>
      <c r="AJ46" s="568">
        <v>0</v>
      </c>
      <c r="AK46" s="568">
        <v>0</v>
      </c>
      <c r="AL46" s="567">
        <f t="shared" si="31"/>
        <v>0</v>
      </c>
      <c r="AM46" s="567">
        <v>1</v>
      </c>
      <c r="AN46" s="567">
        <v>0</v>
      </c>
      <c r="AO46" s="567">
        <v>0</v>
      </c>
      <c r="AP46" s="567">
        <v>0</v>
      </c>
      <c r="AQ46" s="567">
        <v>0</v>
      </c>
      <c r="AR46" s="567">
        <v>0</v>
      </c>
      <c r="AS46" s="567">
        <v>0</v>
      </c>
      <c r="AT46" s="567">
        <v>1</v>
      </c>
      <c r="AU46" s="570">
        <v>0</v>
      </c>
      <c r="AV46" s="570">
        <v>0</v>
      </c>
      <c r="AW46" s="570">
        <v>0</v>
      </c>
      <c r="AX46" s="570">
        <v>0</v>
      </c>
      <c r="AY46" s="570">
        <v>0</v>
      </c>
      <c r="AZ46" s="570">
        <v>0</v>
      </c>
      <c r="BA46" s="570">
        <v>0</v>
      </c>
      <c r="BB46" s="570">
        <v>0</v>
      </c>
      <c r="BC46" s="570">
        <v>0</v>
      </c>
      <c r="BD46" s="570">
        <v>0</v>
      </c>
      <c r="BE46" s="570">
        <v>0</v>
      </c>
      <c r="BF46" s="570">
        <v>0</v>
      </c>
      <c r="BG46" s="570">
        <v>0</v>
      </c>
      <c r="BH46" s="570">
        <v>0</v>
      </c>
      <c r="BI46" s="570">
        <v>0</v>
      </c>
      <c r="BJ46" s="570">
        <v>0</v>
      </c>
      <c r="BK46" s="570">
        <v>0</v>
      </c>
      <c r="BL46" s="570">
        <v>0</v>
      </c>
      <c r="BM46" s="570">
        <v>0</v>
      </c>
      <c r="BN46" s="570">
        <v>0</v>
      </c>
      <c r="BO46" s="567">
        <v>0</v>
      </c>
      <c r="BP46" s="567">
        <v>0</v>
      </c>
      <c r="BQ46" s="567">
        <v>0</v>
      </c>
      <c r="BR46" s="567">
        <v>0</v>
      </c>
      <c r="BS46" s="567">
        <v>0</v>
      </c>
      <c r="BT46" s="567">
        <v>0</v>
      </c>
      <c r="BU46" s="567">
        <v>0</v>
      </c>
      <c r="BV46" s="567">
        <v>0</v>
      </c>
      <c r="BW46" s="570">
        <v>0</v>
      </c>
      <c r="BX46" s="570">
        <v>0</v>
      </c>
      <c r="BY46" s="570">
        <v>0</v>
      </c>
      <c r="BZ46" s="570">
        <v>0</v>
      </c>
      <c r="CA46" s="570">
        <v>0</v>
      </c>
      <c r="CB46" s="570">
        <v>0</v>
      </c>
      <c r="CC46" s="570">
        <v>1</v>
      </c>
      <c r="CD46" s="713">
        <v>0</v>
      </c>
    </row>
    <row r="47" spans="1:82" s="571" customFormat="1" ht="24">
      <c r="A47" s="577" t="s">
        <v>87</v>
      </c>
      <c r="B47" s="578" t="s">
        <v>88</v>
      </c>
      <c r="C47" s="579" t="s">
        <v>89</v>
      </c>
      <c r="D47" s="716" t="s">
        <v>174</v>
      </c>
      <c r="E47" s="567">
        <v>0</v>
      </c>
      <c r="F47" s="567">
        <f t="shared" si="26"/>
        <v>0</v>
      </c>
      <c r="G47" s="568">
        <v>0</v>
      </c>
      <c r="H47" s="568">
        <v>0</v>
      </c>
      <c r="I47" s="568">
        <v>0</v>
      </c>
      <c r="J47" s="567">
        <f t="shared" si="27"/>
        <v>0</v>
      </c>
      <c r="K47" s="567">
        <v>0</v>
      </c>
      <c r="L47" s="570">
        <v>0</v>
      </c>
      <c r="M47" s="570">
        <v>0</v>
      </c>
      <c r="N47" s="570">
        <v>0</v>
      </c>
      <c r="O47" s="570">
        <v>0</v>
      </c>
      <c r="P47" s="570">
        <v>0</v>
      </c>
      <c r="Q47" s="570">
        <v>0</v>
      </c>
      <c r="R47" s="570">
        <v>0</v>
      </c>
      <c r="S47" s="570">
        <v>0</v>
      </c>
      <c r="T47" s="570">
        <v>0</v>
      </c>
      <c r="U47" s="570">
        <v>0</v>
      </c>
      <c r="V47" s="570">
        <v>0</v>
      </c>
      <c r="W47" s="570">
        <v>0</v>
      </c>
      <c r="X47" s="570">
        <v>0</v>
      </c>
      <c r="Y47" s="570">
        <v>0</v>
      </c>
      <c r="Z47" s="570">
        <v>0</v>
      </c>
      <c r="AA47" s="570">
        <v>0</v>
      </c>
      <c r="AB47" s="570">
        <v>0</v>
      </c>
      <c r="AC47" s="570">
        <v>0</v>
      </c>
      <c r="AD47" s="570">
        <v>0</v>
      </c>
      <c r="AE47" s="570">
        <v>0</v>
      </c>
      <c r="AF47" s="570">
        <v>0</v>
      </c>
      <c r="AG47" s="567">
        <v>0</v>
      </c>
      <c r="AH47" s="567">
        <f t="shared" si="30"/>
        <v>0</v>
      </c>
      <c r="AI47" s="568">
        <v>0</v>
      </c>
      <c r="AJ47" s="568">
        <v>0</v>
      </c>
      <c r="AK47" s="568">
        <v>0</v>
      </c>
      <c r="AL47" s="567">
        <f t="shared" si="31"/>
        <v>0</v>
      </c>
      <c r="AM47" s="567">
        <v>0</v>
      </c>
      <c r="AN47" s="567">
        <v>0</v>
      </c>
      <c r="AO47" s="567">
        <v>0</v>
      </c>
      <c r="AP47" s="567">
        <v>0</v>
      </c>
      <c r="AQ47" s="567">
        <v>0</v>
      </c>
      <c r="AR47" s="567">
        <v>0</v>
      </c>
      <c r="AS47" s="567">
        <v>0</v>
      </c>
      <c r="AT47" s="567">
        <v>0</v>
      </c>
      <c r="AU47" s="570">
        <v>0</v>
      </c>
      <c r="AV47" s="570">
        <v>0</v>
      </c>
      <c r="AW47" s="570">
        <v>0</v>
      </c>
      <c r="AX47" s="570">
        <v>0</v>
      </c>
      <c r="AY47" s="570">
        <v>0</v>
      </c>
      <c r="AZ47" s="570">
        <v>0</v>
      </c>
      <c r="BA47" s="570">
        <v>0</v>
      </c>
      <c r="BB47" s="570">
        <v>0</v>
      </c>
      <c r="BC47" s="570">
        <v>0</v>
      </c>
      <c r="BD47" s="570">
        <v>0</v>
      </c>
      <c r="BE47" s="570">
        <v>0</v>
      </c>
      <c r="BF47" s="570">
        <v>0</v>
      </c>
      <c r="BG47" s="570">
        <v>0</v>
      </c>
      <c r="BH47" s="570">
        <v>0</v>
      </c>
      <c r="BI47" s="570">
        <v>0</v>
      </c>
      <c r="BJ47" s="570">
        <v>0</v>
      </c>
      <c r="BK47" s="570">
        <v>0</v>
      </c>
      <c r="BL47" s="570">
        <v>0</v>
      </c>
      <c r="BM47" s="570">
        <v>0</v>
      </c>
      <c r="BN47" s="570">
        <v>0</v>
      </c>
      <c r="BO47" s="567">
        <v>0</v>
      </c>
      <c r="BP47" s="567">
        <v>0</v>
      </c>
      <c r="BQ47" s="567">
        <v>0</v>
      </c>
      <c r="BR47" s="567">
        <v>0</v>
      </c>
      <c r="BS47" s="567">
        <v>0</v>
      </c>
      <c r="BT47" s="567">
        <v>0</v>
      </c>
      <c r="BU47" s="567">
        <v>0</v>
      </c>
      <c r="BV47" s="567">
        <v>0</v>
      </c>
      <c r="BW47" s="570">
        <v>0</v>
      </c>
      <c r="BX47" s="570">
        <v>0</v>
      </c>
      <c r="BY47" s="570">
        <v>0</v>
      </c>
      <c r="BZ47" s="570">
        <v>0</v>
      </c>
      <c r="CA47" s="570">
        <v>0</v>
      </c>
      <c r="CB47" s="570">
        <v>0</v>
      </c>
      <c r="CC47" s="570">
        <v>0</v>
      </c>
      <c r="CD47" s="713">
        <v>0</v>
      </c>
    </row>
    <row r="48" spans="1:82" s="571" customFormat="1" ht="24.75">
      <c r="A48" s="577" t="s">
        <v>90</v>
      </c>
      <c r="B48" s="580" t="s">
        <v>91</v>
      </c>
      <c r="C48" s="579" t="s">
        <v>92</v>
      </c>
      <c r="D48" s="716" t="s">
        <v>174</v>
      </c>
      <c r="E48" s="567">
        <v>0</v>
      </c>
      <c r="F48" s="567">
        <f t="shared" si="26"/>
        <v>0</v>
      </c>
      <c r="G48" s="568">
        <v>0</v>
      </c>
      <c r="H48" s="568">
        <v>0</v>
      </c>
      <c r="I48" s="568">
        <v>0</v>
      </c>
      <c r="J48" s="567">
        <f t="shared" si="27"/>
        <v>0</v>
      </c>
      <c r="K48" s="567">
        <v>0</v>
      </c>
      <c r="L48" s="570">
        <v>0</v>
      </c>
      <c r="M48" s="570">
        <v>0</v>
      </c>
      <c r="N48" s="570">
        <v>0</v>
      </c>
      <c r="O48" s="570">
        <v>0</v>
      </c>
      <c r="P48" s="570">
        <v>0</v>
      </c>
      <c r="Q48" s="570">
        <v>0</v>
      </c>
      <c r="R48" s="570">
        <v>0</v>
      </c>
      <c r="S48" s="570">
        <v>0</v>
      </c>
      <c r="T48" s="570">
        <v>0</v>
      </c>
      <c r="U48" s="570">
        <v>0</v>
      </c>
      <c r="V48" s="570">
        <v>0</v>
      </c>
      <c r="W48" s="570">
        <v>0</v>
      </c>
      <c r="X48" s="570">
        <v>0</v>
      </c>
      <c r="Y48" s="570">
        <v>0</v>
      </c>
      <c r="Z48" s="570">
        <v>0</v>
      </c>
      <c r="AA48" s="570">
        <v>0</v>
      </c>
      <c r="AB48" s="570">
        <v>0</v>
      </c>
      <c r="AC48" s="570">
        <v>0</v>
      </c>
      <c r="AD48" s="570">
        <v>0</v>
      </c>
      <c r="AE48" s="570">
        <v>0</v>
      </c>
      <c r="AF48" s="570">
        <v>0</v>
      </c>
      <c r="AG48" s="567">
        <v>0</v>
      </c>
      <c r="AH48" s="567">
        <v>0</v>
      </c>
      <c r="AI48" s="568">
        <v>0</v>
      </c>
      <c r="AJ48" s="568">
        <v>0</v>
      </c>
      <c r="AK48" s="568">
        <v>0</v>
      </c>
      <c r="AL48" s="567">
        <f t="shared" si="31"/>
        <v>0</v>
      </c>
      <c r="AM48" s="567">
        <v>0</v>
      </c>
      <c r="AN48" s="567">
        <v>0</v>
      </c>
      <c r="AO48" s="567">
        <v>0</v>
      </c>
      <c r="AP48" s="567">
        <v>0</v>
      </c>
      <c r="AQ48" s="567">
        <v>0</v>
      </c>
      <c r="AR48" s="567">
        <v>0</v>
      </c>
      <c r="AS48" s="567">
        <v>0</v>
      </c>
      <c r="AT48" s="567">
        <v>0</v>
      </c>
      <c r="AU48" s="570">
        <v>0</v>
      </c>
      <c r="AV48" s="570">
        <v>0</v>
      </c>
      <c r="AW48" s="570">
        <v>0</v>
      </c>
      <c r="AX48" s="570">
        <v>0</v>
      </c>
      <c r="AY48" s="570">
        <v>0</v>
      </c>
      <c r="AZ48" s="570">
        <v>0</v>
      </c>
      <c r="BA48" s="570">
        <v>0</v>
      </c>
      <c r="BB48" s="570">
        <v>0</v>
      </c>
      <c r="BC48" s="570">
        <v>0</v>
      </c>
      <c r="BD48" s="570">
        <v>0</v>
      </c>
      <c r="BE48" s="570">
        <v>0</v>
      </c>
      <c r="BF48" s="570">
        <v>0</v>
      </c>
      <c r="BG48" s="570">
        <v>0</v>
      </c>
      <c r="BH48" s="570">
        <v>0</v>
      </c>
      <c r="BI48" s="570">
        <v>0</v>
      </c>
      <c r="BJ48" s="570">
        <v>0</v>
      </c>
      <c r="BK48" s="570">
        <v>0</v>
      </c>
      <c r="BL48" s="570">
        <v>0</v>
      </c>
      <c r="BM48" s="570">
        <v>0</v>
      </c>
      <c r="BN48" s="570">
        <v>0</v>
      </c>
      <c r="BO48" s="567">
        <v>0</v>
      </c>
      <c r="BP48" s="567">
        <v>0</v>
      </c>
      <c r="BQ48" s="567">
        <v>0</v>
      </c>
      <c r="BR48" s="567">
        <v>0</v>
      </c>
      <c r="BS48" s="567">
        <v>0</v>
      </c>
      <c r="BT48" s="567">
        <v>0</v>
      </c>
      <c r="BU48" s="567">
        <v>0</v>
      </c>
      <c r="BV48" s="567">
        <v>0</v>
      </c>
      <c r="BW48" s="570">
        <v>0</v>
      </c>
      <c r="BX48" s="570">
        <v>0</v>
      </c>
      <c r="BY48" s="570">
        <v>0</v>
      </c>
      <c r="BZ48" s="570">
        <v>0</v>
      </c>
      <c r="CA48" s="570">
        <v>0</v>
      </c>
      <c r="CB48" s="570">
        <v>0</v>
      </c>
      <c r="CC48" s="570">
        <v>0</v>
      </c>
      <c r="CD48" s="713">
        <v>0</v>
      </c>
    </row>
    <row r="49" spans="1:82" s="571" customFormat="1" ht="24.75">
      <c r="A49" s="577" t="s">
        <v>93</v>
      </c>
      <c r="B49" s="580" t="s">
        <v>94</v>
      </c>
      <c r="C49" s="579" t="s">
        <v>95</v>
      </c>
      <c r="D49" s="716" t="s">
        <v>174</v>
      </c>
      <c r="E49" s="567">
        <v>0</v>
      </c>
      <c r="F49" s="567">
        <f t="shared" si="26"/>
        <v>0</v>
      </c>
      <c r="G49" s="568">
        <v>0</v>
      </c>
      <c r="H49" s="568">
        <v>0</v>
      </c>
      <c r="I49" s="568">
        <v>0</v>
      </c>
      <c r="J49" s="567">
        <f t="shared" si="27"/>
        <v>0</v>
      </c>
      <c r="K49" s="567">
        <v>0</v>
      </c>
      <c r="L49" s="570">
        <v>0</v>
      </c>
      <c r="M49" s="570">
        <v>0</v>
      </c>
      <c r="N49" s="570">
        <v>0</v>
      </c>
      <c r="O49" s="570">
        <v>0</v>
      </c>
      <c r="P49" s="570">
        <v>0</v>
      </c>
      <c r="Q49" s="570">
        <v>0</v>
      </c>
      <c r="R49" s="570">
        <v>0</v>
      </c>
      <c r="S49" s="570">
        <v>0</v>
      </c>
      <c r="T49" s="570">
        <v>0</v>
      </c>
      <c r="U49" s="570">
        <v>0</v>
      </c>
      <c r="V49" s="570">
        <v>0</v>
      </c>
      <c r="W49" s="570">
        <v>0</v>
      </c>
      <c r="X49" s="570">
        <v>0</v>
      </c>
      <c r="Y49" s="570">
        <v>0</v>
      </c>
      <c r="Z49" s="570">
        <v>0</v>
      </c>
      <c r="AA49" s="570">
        <v>0</v>
      </c>
      <c r="AB49" s="570">
        <v>0</v>
      </c>
      <c r="AC49" s="570">
        <v>0</v>
      </c>
      <c r="AD49" s="570">
        <v>0</v>
      </c>
      <c r="AE49" s="570">
        <v>0</v>
      </c>
      <c r="AF49" s="570">
        <v>0</v>
      </c>
      <c r="AG49" s="567">
        <v>0</v>
      </c>
      <c r="AH49" s="567">
        <f t="shared" si="30"/>
        <v>0</v>
      </c>
      <c r="AI49" s="568">
        <v>0</v>
      </c>
      <c r="AJ49" s="568">
        <v>0</v>
      </c>
      <c r="AK49" s="568">
        <v>0</v>
      </c>
      <c r="AL49" s="567">
        <f t="shared" si="31"/>
        <v>0</v>
      </c>
      <c r="AM49" s="567">
        <v>0</v>
      </c>
      <c r="AN49" s="567">
        <v>0</v>
      </c>
      <c r="AO49" s="567">
        <v>0</v>
      </c>
      <c r="AP49" s="567">
        <v>0</v>
      </c>
      <c r="AQ49" s="567">
        <v>0</v>
      </c>
      <c r="AR49" s="567">
        <v>0</v>
      </c>
      <c r="AS49" s="567">
        <v>0</v>
      </c>
      <c r="AT49" s="567">
        <v>0</v>
      </c>
      <c r="AU49" s="570">
        <v>0</v>
      </c>
      <c r="AV49" s="570">
        <v>0</v>
      </c>
      <c r="AW49" s="570">
        <v>0</v>
      </c>
      <c r="AX49" s="570">
        <v>0</v>
      </c>
      <c r="AY49" s="570">
        <v>0</v>
      </c>
      <c r="AZ49" s="570">
        <v>0</v>
      </c>
      <c r="BA49" s="570">
        <v>0</v>
      </c>
      <c r="BB49" s="570">
        <v>0</v>
      </c>
      <c r="BC49" s="570">
        <v>0</v>
      </c>
      <c r="BD49" s="570">
        <v>0</v>
      </c>
      <c r="BE49" s="570">
        <v>0</v>
      </c>
      <c r="BF49" s="570">
        <v>0</v>
      </c>
      <c r="BG49" s="570">
        <v>0</v>
      </c>
      <c r="BH49" s="570">
        <v>0</v>
      </c>
      <c r="BI49" s="570">
        <v>0</v>
      </c>
      <c r="BJ49" s="570">
        <v>0</v>
      </c>
      <c r="BK49" s="570">
        <v>0</v>
      </c>
      <c r="BL49" s="570">
        <v>0</v>
      </c>
      <c r="BM49" s="570">
        <v>0</v>
      </c>
      <c r="BN49" s="570">
        <v>0</v>
      </c>
      <c r="BO49" s="567">
        <v>0</v>
      </c>
      <c r="BP49" s="567">
        <v>0</v>
      </c>
      <c r="BQ49" s="567">
        <v>0</v>
      </c>
      <c r="BR49" s="567">
        <v>0</v>
      </c>
      <c r="BS49" s="567">
        <v>0</v>
      </c>
      <c r="BT49" s="567">
        <v>0</v>
      </c>
      <c r="BU49" s="567">
        <v>0</v>
      </c>
      <c r="BV49" s="567">
        <v>0</v>
      </c>
      <c r="BW49" s="570">
        <v>0</v>
      </c>
      <c r="BX49" s="570">
        <v>0</v>
      </c>
      <c r="BY49" s="570">
        <v>0</v>
      </c>
      <c r="BZ49" s="570">
        <v>0</v>
      </c>
      <c r="CA49" s="570">
        <v>0</v>
      </c>
      <c r="CB49" s="570">
        <v>0</v>
      </c>
      <c r="CC49" s="570">
        <v>0</v>
      </c>
      <c r="CD49" s="713">
        <v>0</v>
      </c>
    </row>
    <row r="50" spans="1:82" ht="31.5">
      <c r="A50" s="387" t="s">
        <v>96</v>
      </c>
      <c r="B50" s="386" t="s">
        <v>97</v>
      </c>
      <c r="C50" s="383" t="s">
        <v>24</v>
      </c>
      <c r="D50" s="685" t="s">
        <v>174</v>
      </c>
      <c r="E50" s="384">
        <f>SUM(E51:E60)</f>
        <v>0</v>
      </c>
      <c r="F50" s="384">
        <f t="shared" ref="F50:K50" si="32">SUM(F51:F60)</f>
        <v>0</v>
      </c>
      <c r="G50" s="384">
        <f t="shared" si="32"/>
        <v>0</v>
      </c>
      <c r="H50" s="384">
        <f t="shared" si="32"/>
        <v>0</v>
      </c>
      <c r="I50" s="384">
        <f t="shared" si="32"/>
        <v>0</v>
      </c>
      <c r="J50" s="384">
        <f t="shared" si="32"/>
        <v>0</v>
      </c>
      <c r="K50" s="384">
        <f t="shared" si="32"/>
        <v>7</v>
      </c>
      <c r="L50" s="384">
        <f t="shared" ref="L50" si="33">SUM(L51:L60)</f>
        <v>0</v>
      </c>
      <c r="M50" s="384">
        <f t="shared" ref="M50" si="34">SUM(M51:M60)</f>
        <v>0</v>
      </c>
      <c r="N50" s="384">
        <f t="shared" ref="N50" si="35">SUM(N51:N60)</f>
        <v>0</v>
      </c>
      <c r="O50" s="384">
        <f t="shared" ref="O50" si="36">SUM(O51:O60)</f>
        <v>0</v>
      </c>
      <c r="P50" s="384">
        <f t="shared" ref="P50" si="37">SUM(P51:P60)</f>
        <v>0</v>
      </c>
      <c r="Q50" s="384">
        <f t="shared" ref="Q50" si="38">SUM(Q51:Q60)</f>
        <v>0</v>
      </c>
      <c r="R50" s="384">
        <f t="shared" ref="R50" si="39">SUM(R51:R60)</f>
        <v>0</v>
      </c>
      <c r="S50" s="384">
        <f t="shared" ref="S50" si="40">SUM(S51:S60)</f>
        <v>0</v>
      </c>
      <c r="T50" s="384">
        <f t="shared" ref="T50" si="41">SUM(T51:T60)</f>
        <v>0</v>
      </c>
      <c r="U50" s="384">
        <f t="shared" ref="U50" si="42">SUM(U51:U60)</f>
        <v>0</v>
      </c>
      <c r="V50" s="384">
        <f t="shared" ref="V50" si="43">SUM(V51:V60)</f>
        <v>0</v>
      </c>
      <c r="W50" s="384">
        <f t="shared" ref="W50" si="44">SUM(W51:W60)</f>
        <v>0</v>
      </c>
      <c r="X50" s="384">
        <f t="shared" ref="X50" si="45">SUM(X51:X60)</f>
        <v>0</v>
      </c>
      <c r="Y50" s="384">
        <f t="shared" ref="Y50" si="46">SUM(Y51:Y60)</f>
        <v>1</v>
      </c>
      <c r="Z50" s="384">
        <f t="shared" ref="Z50" si="47">SUM(Z51:Z60)</f>
        <v>0</v>
      </c>
      <c r="AA50" s="384">
        <f t="shared" ref="AA50" si="48">SUM(AA51:AA60)</f>
        <v>0</v>
      </c>
      <c r="AB50" s="384">
        <f t="shared" ref="AB50" si="49">SUM(AB51:AB60)</f>
        <v>0</v>
      </c>
      <c r="AC50" s="384">
        <f t="shared" ref="AC50" si="50">SUM(AC51:AC60)</f>
        <v>0</v>
      </c>
      <c r="AD50" s="384">
        <f t="shared" ref="AD50" si="51">SUM(AD51:AD60)</f>
        <v>0</v>
      </c>
      <c r="AE50" s="384">
        <f t="shared" ref="AE50" si="52">SUM(AE51:AE60)</f>
        <v>0</v>
      </c>
      <c r="AF50" s="384">
        <f t="shared" ref="AF50" si="53">SUM(AF51:AF60)</f>
        <v>5</v>
      </c>
      <c r="AG50" s="384">
        <f t="shared" ref="AG50" si="54">SUM(AG51:AG60)</f>
        <v>0</v>
      </c>
      <c r="AH50" s="384">
        <f t="shared" ref="AH50" si="55">SUM(AH51:AH60)</f>
        <v>0</v>
      </c>
      <c r="AI50" s="384">
        <f t="shared" ref="AI50" si="56">SUM(AI51:AI60)</f>
        <v>0</v>
      </c>
      <c r="AJ50" s="384">
        <f t="shared" ref="AJ50" si="57">SUM(AJ51:AJ60)</f>
        <v>0</v>
      </c>
      <c r="AK50" s="384">
        <f t="shared" ref="AK50" si="58">SUM(AK51:AK60)</f>
        <v>0</v>
      </c>
      <c r="AL50" s="384">
        <f t="shared" ref="AL50" si="59">SUM(AL51:AL60)</f>
        <v>0</v>
      </c>
      <c r="AM50" s="384">
        <f t="shared" ref="AM50:AT50" si="60">SUM(AM51:AM60)</f>
        <v>2</v>
      </c>
      <c r="AN50" s="384">
        <f t="shared" si="60"/>
        <v>0</v>
      </c>
      <c r="AO50" s="384">
        <f t="shared" si="60"/>
        <v>0</v>
      </c>
      <c r="AP50" s="384">
        <f t="shared" si="60"/>
        <v>0</v>
      </c>
      <c r="AQ50" s="384">
        <f t="shared" si="60"/>
        <v>0</v>
      </c>
      <c r="AR50" s="384">
        <f t="shared" si="60"/>
        <v>0</v>
      </c>
      <c r="AS50" s="384">
        <f t="shared" si="60"/>
        <v>0</v>
      </c>
      <c r="AT50" s="384">
        <f t="shared" si="60"/>
        <v>7</v>
      </c>
      <c r="AU50" s="384">
        <f t="shared" ref="AU50" si="61">SUM(AU51:AU60)</f>
        <v>0</v>
      </c>
      <c r="AV50" s="384">
        <f t="shared" ref="AV50" si="62">SUM(AV51:AV60)</f>
        <v>0</v>
      </c>
      <c r="AW50" s="384">
        <f t="shared" ref="AW50" si="63">SUM(AW51:AW60)</f>
        <v>0</v>
      </c>
      <c r="AX50" s="384">
        <f t="shared" ref="AX50" si="64">SUM(AX51:AX60)</f>
        <v>0</v>
      </c>
      <c r="AY50" s="384">
        <f t="shared" ref="AY50" si="65">SUM(AY51:AY60)</f>
        <v>0</v>
      </c>
      <c r="AZ50" s="384">
        <f t="shared" ref="AZ50" si="66">SUM(AZ51:AZ60)</f>
        <v>0</v>
      </c>
      <c r="BA50" s="384">
        <f t="shared" ref="BA50" si="67">SUM(BA51:BA60)</f>
        <v>0</v>
      </c>
      <c r="BB50" s="384">
        <f t="shared" ref="BB50" si="68">SUM(BB51:BB60)</f>
        <v>0</v>
      </c>
      <c r="BC50" s="384">
        <f t="shared" ref="BC50" si="69">SUM(BC51:BC60)</f>
        <v>0</v>
      </c>
      <c r="BD50" s="384">
        <f t="shared" ref="BD50" si="70">SUM(BD51:BD60)</f>
        <v>0</v>
      </c>
      <c r="BE50" s="384">
        <f t="shared" ref="BE50" si="71">SUM(BE51:BE60)</f>
        <v>0</v>
      </c>
      <c r="BF50" s="384">
        <f t="shared" ref="BF50" si="72">SUM(BF51:BF60)</f>
        <v>0</v>
      </c>
      <c r="BG50" s="384">
        <f t="shared" ref="BG50" si="73">SUM(BG51:BG60)</f>
        <v>0</v>
      </c>
      <c r="BH50" s="384">
        <f t="shared" ref="BH50" si="74">SUM(BH51:BH60)</f>
        <v>1</v>
      </c>
      <c r="BI50" s="384">
        <f t="shared" ref="BI50" si="75">SUM(BI51:BI60)</f>
        <v>0</v>
      </c>
      <c r="BJ50" s="384">
        <f t="shared" ref="BJ50" si="76">SUM(BJ51:BJ60)</f>
        <v>0</v>
      </c>
      <c r="BK50" s="384">
        <f t="shared" ref="BK50" si="77">SUM(BK51:BK60)</f>
        <v>0</v>
      </c>
      <c r="BL50" s="384">
        <f t="shared" ref="BL50" si="78">SUM(BL51:BL60)</f>
        <v>0</v>
      </c>
      <c r="BM50" s="384">
        <f t="shared" ref="BM50" si="79">SUM(BM51:BM60)</f>
        <v>0</v>
      </c>
      <c r="BN50" s="384">
        <f t="shared" ref="BN50" si="80">SUM(BN51:BN60)</f>
        <v>0</v>
      </c>
      <c r="BO50" s="384">
        <v>0</v>
      </c>
      <c r="BP50" s="384">
        <v>0</v>
      </c>
      <c r="BQ50" s="384">
        <v>0</v>
      </c>
      <c r="BR50" s="384">
        <v>0</v>
      </c>
      <c r="BS50" s="384">
        <v>0</v>
      </c>
      <c r="BT50" s="384">
        <v>0</v>
      </c>
      <c r="BU50" s="384">
        <v>0</v>
      </c>
      <c r="BV50" s="384">
        <v>0</v>
      </c>
      <c r="BW50" s="384">
        <f t="shared" ref="BW50" si="81">SUM(BW51:BW60)</f>
        <v>0</v>
      </c>
      <c r="BX50" s="384">
        <f t="shared" ref="BX50" si="82">SUM(BX51:BX60)</f>
        <v>0</v>
      </c>
      <c r="BY50" s="384">
        <f t="shared" ref="BY50" si="83">SUM(BY51:BY60)</f>
        <v>0</v>
      </c>
      <c r="BZ50" s="384">
        <f t="shared" ref="BZ50" si="84">SUM(BZ51:BZ60)</f>
        <v>0</v>
      </c>
      <c r="CA50" s="384">
        <f t="shared" ref="CA50" si="85">SUM(CA51:CA60)</f>
        <v>0</v>
      </c>
      <c r="CB50" s="384">
        <f t="shared" ref="CB50" si="86">SUM(CB51:CB60)</f>
        <v>0</v>
      </c>
      <c r="CC50" s="384">
        <f t="shared" ref="CC50" si="87">SUM(CC51:CC60)</f>
        <v>7</v>
      </c>
      <c r="CD50" s="522">
        <f t="shared" ref="CD50" si="88">SUM(CD51:CD60)</f>
        <v>0</v>
      </c>
    </row>
    <row r="51" spans="1:82" s="571" customFormat="1" ht="45">
      <c r="A51" s="565" t="s">
        <v>98</v>
      </c>
      <c r="B51" s="566" t="s">
        <v>99</v>
      </c>
      <c r="C51" s="572" t="s">
        <v>100</v>
      </c>
      <c r="D51" s="716" t="s">
        <v>174</v>
      </c>
      <c r="E51" s="567">
        <v>0</v>
      </c>
      <c r="F51" s="567">
        <f t="shared" ref="F51:F60" si="89">E51*0.6</f>
        <v>0</v>
      </c>
      <c r="G51" s="568">
        <v>0</v>
      </c>
      <c r="H51" s="568">
        <v>0</v>
      </c>
      <c r="I51" s="568">
        <v>0</v>
      </c>
      <c r="J51" s="567">
        <f t="shared" ref="J51:J60" si="90">E51*0.8</f>
        <v>0</v>
      </c>
      <c r="K51" s="567">
        <v>0</v>
      </c>
      <c r="L51" s="570">
        <v>0</v>
      </c>
      <c r="M51" s="570">
        <v>0</v>
      </c>
      <c r="N51" s="570">
        <v>0</v>
      </c>
      <c r="O51" s="570">
        <v>0</v>
      </c>
      <c r="P51" s="570">
        <v>0</v>
      </c>
      <c r="Q51" s="570">
        <v>0</v>
      </c>
      <c r="R51" s="570">
        <v>0</v>
      </c>
      <c r="S51" s="570">
        <v>0</v>
      </c>
      <c r="T51" s="570">
        <v>0</v>
      </c>
      <c r="U51" s="570">
        <v>0</v>
      </c>
      <c r="V51" s="570">
        <v>0</v>
      </c>
      <c r="W51" s="570">
        <v>0</v>
      </c>
      <c r="X51" s="570">
        <v>0</v>
      </c>
      <c r="Y51" s="570">
        <v>0</v>
      </c>
      <c r="Z51" s="570">
        <v>0</v>
      </c>
      <c r="AA51" s="570">
        <v>0</v>
      </c>
      <c r="AB51" s="570">
        <v>0</v>
      </c>
      <c r="AC51" s="570">
        <v>0</v>
      </c>
      <c r="AD51" s="570">
        <v>0</v>
      </c>
      <c r="AE51" s="570">
        <v>0</v>
      </c>
      <c r="AF51" s="570">
        <v>0</v>
      </c>
      <c r="AG51" s="567">
        <v>0</v>
      </c>
      <c r="AH51" s="567">
        <f t="shared" ref="AH51" si="91">AG51*0.6</f>
        <v>0</v>
      </c>
      <c r="AI51" s="568">
        <v>0</v>
      </c>
      <c r="AJ51" s="568">
        <v>0</v>
      </c>
      <c r="AK51" s="568">
        <v>0</v>
      </c>
      <c r="AL51" s="567">
        <f t="shared" ref="AL51:AL60" si="92">AG51*0.8</f>
        <v>0</v>
      </c>
      <c r="AM51" s="567">
        <v>0</v>
      </c>
      <c r="AN51" s="567">
        <v>0</v>
      </c>
      <c r="AO51" s="567">
        <v>0</v>
      </c>
      <c r="AP51" s="567">
        <v>0</v>
      </c>
      <c r="AQ51" s="567">
        <v>0</v>
      </c>
      <c r="AR51" s="567">
        <v>0</v>
      </c>
      <c r="AS51" s="567">
        <v>0</v>
      </c>
      <c r="AT51" s="567">
        <v>0</v>
      </c>
      <c r="AU51" s="570">
        <v>0</v>
      </c>
      <c r="AV51" s="570">
        <v>0</v>
      </c>
      <c r="AW51" s="570">
        <v>0</v>
      </c>
      <c r="AX51" s="570">
        <v>0</v>
      </c>
      <c r="AY51" s="570">
        <v>0</v>
      </c>
      <c r="AZ51" s="570">
        <v>0</v>
      </c>
      <c r="BA51" s="570">
        <v>0</v>
      </c>
      <c r="BB51" s="570">
        <v>0</v>
      </c>
      <c r="BC51" s="570">
        <v>0</v>
      </c>
      <c r="BD51" s="570">
        <v>0</v>
      </c>
      <c r="BE51" s="570">
        <v>0</v>
      </c>
      <c r="BF51" s="570">
        <v>0</v>
      </c>
      <c r="BG51" s="570">
        <v>0</v>
      </c>
      <c r="BH51" s="570">
        <v>0</v>
      </c>
      <c r="BI51" s="570">
        <v>0</v>
      </c>
      <c r="BJ51" s="570">
        <v>0</v>
      </c>
      <c r="BK51" s="570">
        <v>0</v>
      </c>
      <c r="BL51" s="570">
        <v>0</v>
      </c>
      <c r="BM51" s="570">
        <v>0</v>
      </c>
      <c r="BN51" s="570">
        <v>0</v>
      </c>
      <c r="BO51" s="567">
        <v>0</v>
      </c>
      <c r="BP51" s="567">
        <v>0</v>
      </c>
      <c r="BQ51" s="567">
        <v>0</v>
      </c>
      <c r="BR51" s="567">
        <v>0</v>
      </c>
      <c r="BS51" s="567">
        <v>0</v>
      </c>
      <c r="BT51" s="567">
        <v>0</v>
      </c>
      <c r="BU51" s="567">
        <v>0</v>
      </c>
      <c r="BV51" s="567">
        <v>0</v>
      </c>
      <c r="BW51" s="570">
        <v>0</v>
      </c>
      <c r="BX51" s="570">
        <v>0</v>
      </c>
      <c r="BY51" s="570">
        <v>0</v>
      </c>
      <c r="BZ51" s="570">
        <v>0</v>
      </c>
      <c r="CA51" s="570">
        <v>0</v>
      </c>
      <c r="CB51" s="570">
        <v>0</v>
      </c>
      <c r="CC51" s="570">
        <v>0</v>
      </c>
      <c r="CD51" s="713">
        <v>0</v>
      </c>
    </row>
    <row r="52" spans="1:82" s="571" customFormat="1" ht="30">
      <c r="A52" s="565" t="s">
        <v>101</v>
      </c>
      <c r="B52" s="566" t="s">
        <v>102</v>
      </c>
      <c r="C52" s="572" t="s">
        <v>103</v>
      </c>
      <c r="D52" s="716" t="s">
        <v>174</v>
      </c>
      <c r="E52" s="567">
        <v>0</v>
      </c>
      <c r="F52" s="567">
        <f t="shared" si="89"/>
        <v>0</v>
      </c>
      <c r="G52" s="568">
        <v>0</v>
      </c>
      <c r="H52" s="568">
        <v>0</v>
      </c>
      <c r="I52" s="568">
        <v>0</v>
      </c>
      <c r="J52" s="567">
        <f t="shared" si="90"/>
        <v>0</v>
      </c>
      <c r="K52" s="567">
        <v>0</v>
      </c>
      <c r="L52" s="570">
        <v>0</v>
      </c>
      <c r="M52" s="570">
        <v>0</v>
      </c>
      <c r="N52" s="570">
        <v>0</v>
      </c>
      <c r="O52" s="570">
        <v>0</v>
      </c>
      <c r="P52" s="570">
        <v>0</v>
      </c>
      <c r="Q52" s="570">
        <v>0</v>
      </c>
      <c r="R52" s="570">
        <v>0</v>
      </c>
      <c r="S52" s="570">
        <v>0</v>
      </c>
      <c r="T52" s="570">
        <v>0</v>
      </c>
      <c r="U52" s="570">
        <v>0</v>
      </c>
      <c r="V52" s="570">
        <v>0</v>
      </c>
      <c r="W52" s="570">
        <v>0</v>
      </c>
      <c r="X52" s="570">
        <v>0</v>
      </c>
      <c r="Y52" s="570">
        <v>0</v>
      </c>
      <c r="Z52" s="570">
        <v>0</v>
      </c>
      <c r="AA52" s="570">
        <v>0</v>
      </c>
      <c r="AB52" s="570">
        <v>0</v>
      </c>
      <c r="AC52" s="570">
        <v>0</v>
      </c>
      <c r="AD52" s="570">
        <v>0</v>
      </c>
      <c r="AE52" s="570">
        <v>0</v>
      </c>
      <c r="AF52" s="570">
        <v>0</v>
      </c>
      <c r="AG52" s="567">
        <v>0</v>
      </c>
      <c r="AH52" s="567">
        <v>0</v>
      </c>
      <c r="AI52" s="568">
        <v>0</v>
      </c>
      <c r="AJ52" s="568">
        <v>0</v>
      </c>
      <c r="AK52" s="568">
        <v>0</v>
      </c>
      <c r="AL52" s="567">
        <f t="shared" si="92"/>
        <v>0</v>
      </c>
      <c r="AM52" s="567">
        <v>0</v>
      </c>
      <c r="AN52" s="567">
        <v>0</v>
      </c>
      <c r="AO52" s="567">
        <f t="shared" ref="AO52" si="93">AN52*0.6</f>
        <v>0</v>
      </c>
      <c r="AP52" s="568">
        <v>0</v>
      </c>
      <c r="AQ52" s="568">
        <v>0</v>
      </c>
      <c r="AR52" s="568">
        <v>0</v>
      </c>
      <c r="AS52" s="567">
        <f t="shared" ref="AS52" si="94">AN52*0.8</f>
        <v>0</v>
      </c>
      <c r="AT52" s="567">
        <v>0</v>
      </c>
      <c r="AU52" s="570">
        <v>0</v>
      </c>
      <c r="AV52" s="570">
        <v>0</v>
      </c>
      <c r="AW52" s="570">
        <v>0</v>
      </c>
      <c r="AX52" s="570">
        <v>0</v>
      </c>
      <c r="AY52" s="570">
        <v>0</v>
      </c>
      <c r="AZ52" s="570">
        <v>0</v>
      </c>
      <c r="BA52" s="570">
        <v>0</v>
      </c>
      <c r="BB52" s="570">
        <v>0</v>
      </c>
      <c r="BC52" s="570">
        <v>0</v>
      </c>
      <c r="BD52" s="570">
        <v>0</v>
      </c>
      <c r="BE52" s="570">
        <v>0</v>
      </c>
      <c r="BF52" s="570">
        <v>0</v>
      </c>
      <c r="BG52" s="570">
        <v>0</v>
      </c>
      <c r="BH52" s="570">
        <v>0</v>
      </c>
      <c r="BI52" s="570">
        <v>0</v>
      </c>
      <c r="BJ52" s="570">
        <v>0</v>
      </c>
      <c r="BK52" s="570">
        <v>0</v>
      </c>
      <c r="BL52" s="570">
        <v>0</v>
      </c>
      <c r="BM52" s="570">
        <v>0</v>
      </c>
      <c r="BN52" s="570">
        <v>0</v>
      </c>
      <c r="BO52" s="567">
        <v>0</v>
      </c>
      <c r="BP52" s="567">
        <v>0.8</v>
      </c>
      <c r="BQ52" s="567">
        <f t="shared" ref="BQ52" si="95">BP52*0.6</f>
        <v>0.48</v>
      </c>
      <c r="BR52" s="568">
        <v>0</v>
      </c>
      <c r="BS52" s="568">
        <v>0</v>
      </c>
      <c r="BT52" s="568">
        <v>0.4</v>
      </c>
      <c r="BU52" s="567">
        <f t="shared" ref="BU52" si="96">BP52*0.8</f>
        <v>0.64000000000000012</v>
      </c>
      <c r="BV52" s="567">
        <v>0</v>
      </c>
      <c r="BW52" s="570">
        <v>0</v>
      </c>
      <c r="BX52" s="570">
        <v>0</v>
      </c>
      <c r="BY52" s="570">
        <v>0</v>
      </c>
      <c r="BZ52" s="570">
        <v>0</v>
      </c>
      <c r="CA52" s="570">
        <v>0</v>
      </c>
      <c r="CB52" s="570">
        <v>0</v>
      </c>
      <c r="CC52" s="570">
        <v>0</v>
      </c>
      <c r="CD52" s="713">
        <v>0</v>
      </c>
    </row>
    <row r="53" spans="1:82" s="571" customFormat="1" ht="45">
      <c r="A53" s="565" t="s">
        <v>104</v>
      </c>
      <c r="B53" s="566" t="s">
        <v>105</v>
      </c>
      <c r="C53" s="572" t="s">
        <v>106</v>
      </c>
      <c r="D53" s="716" t="s">
        <v>174</v>
      </c>
      <c r="E53" s="567">
        <v>0</v>
      </c>
      <c r="F53" s="567">
        <v>0</v>
      </c>
      <c r="G53" s="568">
        <v>0</v>
      </c>
      <c r="H53" s="568">
        <v>0</v>
      </c>
      <c r="I53" s="568">
        <v>0</v>
      </c>
      <c r="J53" s="567">
        <f t="shared" si="90"/>
        <v>0</v>
      </c>
      <c r="K53" s="567">
        <v>0</v>
      </c>
      <c r="L53" s="570">
        <v>0</v>
      </c>
      <c r="M53" s="570">
        <v>0</v>
      </c>
      <c r="N53" s="570">
        <v>0</v>
      </c>
      <c r="O53" s="570">
        <v>0</v>
      </c>
      <c r="P53" s="570">
        <v>0</v>
      </c>
      <c r="Q53" s="570">
        <v>0</v>
      </c>
      <c r="R53" s="570">
        <v>0</v>
      </c>
      <c r="S53" s="570">
        <v>0</v>
      </c>
      <c r="T53" s="570">
        <v>0</v>
      </c>
      <c r="U53" s="570">
        <v>0</v>
      </c>
      <c r="V53" s="570">
        <v>0</v>
      </c>
      <c r="W53" s="570">
        <v>0</v>
      </c>
      <c r="X53" s="570">
        <v>0</v>
      </c>
      <c r="Y53" s="570">
        <v>0</v>
      </c>
      <c r="Z53" s="570">
        <v>0</v>
      </c>
      <c r="AA53" s="570">
        <v>0</v>
      </c>
      <c r="AB53" s="570">
        <v>0</v>
      </c>
      <c r="AC53" s="570">
        <v>0</v>
      </c>
      <c r="AD53" s="570">
        <v>0</v>
      </c>
      <c r="AE53" s="570">
        <v>0</v>
      </c>
      <c r="AF53" s="570">
        <v>0</v>
      </c>
      <c r="AG53" s="567">
        <v>0</v>
      </c>
      <c r="AH53" s="567">
        <v>0</v>
      </c>
      <c r="AI53" s="568">
        <v>0</v>
      </c>
      <c r="AJ53" s="568">
        <v>0</v>
      </c>
      <c r="AK53" s="568">
        <v>0</v>
      </c>
      <c r="AL53" s="567">
        <f t="shared" si="92"/>
        <v>0</v>
      </c>
      <c r="AM53" s="567">
        <v>0</v>
      </c>
      <c r="AN53" s="567">
        <v>0</v>
      </c>
      <c r="AO53" s="567">
        <v>0</v>
      </c>
      <c r="AP53" s="567">
        <v>0</v>
      </c>
      <c r="AQ53" s="567">
        <v>0</v>
      </c>
      <c r="AR53" s="567">
        <v>0</v>
      </c>
      <c r="AS53" s="567">
        <v>0</v>
      </c>
      <c r="AT53" s="567">
        <v>0</v>
      </c>
      <c r="AU53" s="570">
        <v>0</v>
      </c>
      <c r="AV53" s="570">
        <v>0</v>
      </c>
      <c r="AW53" s="570">
        <v>0</v>
      </c>
      <c r="AX53" s="570">
        <v>0</v>
      </c>
      <c r="AY53" s="570">
        <v>0</v>
      </c>
      <c r="AZ53" s="570">
        <v>0</v>
      </c>
      <c r="BA53" s="570">
        <v>0</v>
      </c>
      <c r="BB53" s="570">
        <v>0</v>
      </c>
      <c r="BC53" s="570">
        <v>0</v>
      </c>
      <c r="BD53" s="570">
        <v>0</v>
      </c>
      <c r="BE53" s="570">
        <v>0</v>
      </c>
      <c r="BF53" s="570">
        <v>0</v>
      </c>
      <c r="BG53" s="570">
        <v>0</v>
      </c>
      <c r="BH53" s="570">
        <v>0</v>
      </c>
      <c r="BI53" s="570">
        <v>0</v>
      </c>
      <c r="BJ53" s="570">
        <v>0</v>
      </c>
      <c r="BK53" s="570">
        <v>0</v>
      </c>
      <c r="BL53" s="570">
        <v>0</v>
      </c>
      <c r="BM53" s="570">
        <v>0</v>
      </c>
      <c r="BN53" s="570">
        <v>0</v>
      </c>
      <c r="BO53" s="567">
        <v>0</v>
      </c>
      <c r="BP53" s="567">
        <v>0</v>
      </c>
      <c r="BQ53" s="567">
        <v>0</v>
      </c>
      <c r="BR53" s="567">
        <v>0</v>
      </c>
      <c r="BS53" s="567">
        <v>0</v>
      </c>
      <c r="BT53" s="567">
        <v>0</v>
      </c>
      <c r="BU53" s="567">
        <v>0</v>
      </c>
      <c r="BV53" s="567">
        <v>0</v>
      </c>
      <c r="BW53" s="570">
        <v>0</v>
      </c>
      <c r="BX53" s="570">
        <v>0</v>
      </c>
      <c r="BY53" s="570">
        <v>0</v>
      </c>
      <c r="BZ53" s="570">
        <v>0</v>
      </c>
      <c r="CA53" s="570">
        <v>0</v>
      </c>
      <c r="CB53" s="570">
        <v>0</v>
      </c>
      <c r="CC53" s="570">
        <v>0</v>
      </c>
      <c r="CD53" s="713">
        <v>0</v>
      </c>
    </row>
    <row r="54" spans="1:82" s="571" customFormat="1" ht="24">
      <c r="A54" s="552" t="s">
        <v>107</v>
      </c>
      <c r="B54" s="553" t="s">
        <v>108</v>
      </c>
      <c r="C54" s="554" t="s">
        <v>109</v>
      </c>
      <c r="D54" s="469" t="s">
        <v>174</v>
      </c>
      <c r="E54" s="567">
        <v>0</v>
      </c>
      <c r="F54" s="567">
        <v>0</v>
      </c>
      <c r="G54" s="568">
        <v>0</v>
      </c>
      <c r="H54" s="568">
        <v>0</v>
      </c>
      <c r="I54" s="568">
        <v>0</v>
      </c>
      <c r="J54" s="567">
        <f t="shared" ref="J54:J55" si="97">E54*0.8</f>
        <v>0</v>
      </c>
      <c r="K54" s="567">
        <v>2</v>
      </c>
      <c r="L54" s="570">
        <v>0</v>
      </c>
      <c r="M54" s="570">
        <v>0</v>
      </c>
      <c r="N54" s="570">
        <v>0</v>
      </c>
      <c r="O54" s="570">
        <v>0</v>
      </c>
      <c r="P54" s="570">
        <v>0</v>
      </c>
      <c r="Q54" s="570">
        <v>0</v>
      </c>
      <c r="R54" s="570">
        <v>0</v>
      </c>
      <c r="S54" s="570">
        <v>0</v>
      </c>
      <c r="T54" s="570">
        <v>0</v>
      </c>
      <c r="U54" s="570">
        <v>0</v>
      </c>
      <c r="V54" s="570">
        <v>0</v>
      </c>
      <c r="W54" s="570">
        <v>0</v>
      </c>
      <c r="X54" s="570">
        <v>0</v>
      </c>
      <c r="Y54" s="570">
        <v>0</v>
      </c>
      <c r="Z54" s="570">
        <v>0</v>
      </c>
      <c r="AA54" s="570">
        <v>0</v>
      </c>
      <c r="AB54" s="570">
        <v>0</v>
      </c>
      <c r="AC54" s="570">
        <v>0</v>
      </c>
      <c r="AD54" s="570">
        <v>0</v>
      </c>
      <c r="AE54" s="570">
        <v>0</v>
      </c>
      <c r="AF54" s="570">
        <v>2</v>
      </c>
      <c r="AG54" s="567">
        <v>0</v>
      </c>
      <c r="AH54" s="567">
        <v>0</v>
      </c>
      <c r="AI54" s="568">
        <v>0</v>
      </c>
      <c r="AJ54" s="568">
        <v>0</v>
      </c>
      <c r="AK54" s="568">
        <v>0</v>
      </c>
      <c r="AL54" s="567">
        <f t="shared" ref="AL54:AL55" si="98">AG54*0.8</f>
        <v>0</v>
      </c>
      <c r="AM54" s="567">
        <v>0</v>
      </c>
      <c r="AN54" s="567">
        <v>0</v>
      </c>
      <c r="AO54" s="567">
        <v>0</v>
      </c>
      <c r="AP54" s="567">
        <v>0</v>
      </c>
      <c r="AQ54" s="567">
        <v>0</v>
      </c>
      <c r="AR54" s="567">
        <v>0</v>
      </c>
      <c r="AS54" s="567">
        <v>0</v>
      </c>
      <c r="AT54" s="567">
        <v>2</v>
      </c>
      <c r="AU54" s="570">
        <v>0</v>
      </c>
      <c r="AV54" s="570">
        <v>0</v>
      </c>
      <c r="AW54" s="570">
        <v>0</v>
      </c>
      <c r="AX54" s="570">
        <v>0</v>
      </c>
      <c r="AY54" s="570">
        <v>0</v>
      </c>
      <c r="AZ54" s="570">
        <v>0</v>
      </c>
      <c r="BA54" s="570">
        <v>0</v>
      </c>
      <c r="BB54" s="570">
        <v>0</v>
      </c>
      <c r="BC54" s="570">
        <v>0</v>
      </c>
      <c r="BD54" s="570">
        <v>0</v>
      </c>
      <c r="BE54" s="570">
        <v>0</v>
      </c>
      <c r="BF54" s="570">
        <v>0</v>
      </c>
      <c r="BG54" s="570">
        <v>0</v>
      </c>
      <c r="BH54" s="570">
        <v>0</v>
      </c>
      <c r="BI54" s="570">
        <v>0</v>
      </c>
      <c r="BJ54" s="570">
        <v>0</v>
      </c>
      <c r="BK54" s="570">
        <v>0</v>
      </c>
      <c r="BL54" s="570">
        <v>0</v>
      </c>
      <c r="BM54" s="570">
        <v>0</v>
      </c>
      <c r="BN54" s="570">
        <v>0</v>
      </c>
      <c r="BO54" s="567">
        <v>0</v>
      </c>
      <c r="BP54" s="567">
        <v>0</v>
      </c>
      <c r="BQ54" s="567">
        <v>0</v>
      </c>
      <c r="BR54" s="567">
        <v>0</v>
      </c>
      <c r="BS54" s="567">
        <v>0</v>
      </c>
      <c r="BT54" s="567">
        <v>0</v>
      </c>
      <c r="BU54" s="567">
        <v>0</v>
      </c>
      <c r="BV54" s="567">
        <v>0</v>
      </c>
      <c r="BW54" s="570">
        <v>0</v>
      </c>
      <c r="BX54" s="570">
        <v>0</v>
      </c>
      <c r="BY54" s="570">
        <v>0</v>
      </c>
      <c r="BZ54" s="570">
        <v>0</v>
      </c>
      <c r="CA54" s="570">
        <v>0</v>
      </c>
      <c r="CB54" s="570">
        <v>0</v>
      </c>
      <c r="CC54" s="570">
        <v>2</v>
      </c>
      <c r="CD54" s="713">
        <v>0</v>
      </c>
    </row>
    <row r="55" spans="1:82" s="571" customFormat="1">
      <c r="A55" s="552" t="s">
        <v>110</v>
      </c>
      <c r="B55" s="553" t="s">
        <v>111</v>
      </c>
      <c r="C55" s="554" t="s">
        <v>112</v>
      </c>
      <c r="D55" s="469" t="s">
        <v>174</v>
      </c>
      <c r="E55" s="567">
        <v>0</v>
      </c>
      <c r="F55" s="567">
        <v>0</v>
      </c>
      <c r="G55" s="568">
        <v>0</v>
      </c>
      <c r="H55" s="568">
        <v>0</v>
      </c>
      <c r="I55" s="568">
        <v>0</v>
      </c>
      <c r="J55" s="567">
        <f t="shared" si="97"/>
        <v>0</v>
      </c>
      <c r="K55" s="567">
        <v>3</v>
      </c>
      <c r="L55" s="570">
        <v>0</v>
      </c>
      <c r="M55" s="570">
        <v>0</v>
      </c>
      <c r="N55" s="570">
        <v>0</v>
      </c>
      <c r="O55" s="570">
        <v>0</v>
      </c>
      <c r="P55" s="570">
        <v>0</v>
      </c>
      <c r="Q55" s="570">
        <v>0</v>
      </c>
      <c r="R55" s="570">
        <v>0</v>
      </c>
      <c r="S55" s="570">
        <v>0</v>
      </c>
      <c r="T55" s="570">
        <v>0</v>
      </c>
      <c r="U55" s="570">
        <v>0</v>
      </c>
      <c r="V55" s="570">
        <v>0</v>
      </c>
      <c r="W55" s="570">
        <v>0</v>
      </c>
      <c r="X55" s="570">
        <v>0</v>
      </c>
      <c r="Y55" s="570">
        <v>0</v>
      </c>
      <c r="Z55" s="570">
        <v>0</v>
      </c>
      <c r="AA55" s="570">
        <v>0</v>
      </c>
      <c r="AB55" s="570">
        <v>0</v>
      </c>
      <c r="AC55" s="570">
        <v>0</v>
      </c>
      <c r="AD55" s="570">
        <v>0</v>
      </c>
      <c r="AE55" s="570">
        <v>0</v>
      </c>
      <c r="AF55" s="570">
        <v>3</v>
      </c>
      <c r="AG55" s="567">
        <v>0</v>
      </c>
      <c r="AH55" s="567">
        <v>0</v>
      </c>
      <c r="AI55" s="568">
        <v>0</v>
      </c>
      <c r="AJ55" s="568">
        <v>0</v>
      </c>
      <c r="AK55" s="568">
        <v>0</v>
      </c>
      <c r="AL55" s="567">
        <f t="shared" si="98"/>
        <v>0</v>
      </c>
      <c r="AM55" s="567">
        <v>0</v>
      </c>
      <c r="AN55" s="567">
        <v>0</v>
      </c>
      <c r="AO55" s="567">
        <v>0</v>
      </c>
      <c r="AP55" s="567">
        <v>0</v>
      </c>
      <c r="AQ55" s="567">
        <v>0</v>
      </c>
      <c r="AR55" s="567">
        <v>0</v>
      </c>
      <c r="AS55" s="567">
        <v>0</v>
      </c>
      <c r="AT55" s="567">
        <v>3</v>
      </c>
      <c r="AU55" s="570">
        <v>0</v>
      </c>
      <c r="AV55" s="570">
        <v>0</v>
      </c>
      <c r="AW55" s="570">
        <v>0</v>
      </c>
      <c r="AX55" s="570">
        <v>0</v>
      </c>
      <c r="AY55" s="570">
        <v>0</v>
      </c>
      <c r="AZ55" s="570">
        <v>0</v>
      </c>
      <c r="BA55" s="570">
        <v>0</v>
      </c>
      <c r="BB55" s="570">
        <v>0</v>
      </c>
      <c r="BC55" s="570">
        <v>0</v>
      </c>
      <c r="BD55" s="570">
        <v>0</v>
      </c>
      <c r="BE55" s="570">
        <v>0</v>
      </c>
      <c r="BF55" s="570">
        <v>0</v>
      </c>
      <c r="BG55" s="570">
        <v>0</v>
      </c>
      <c r="BH55" s="570">
        <v>0</v>
      </c>
      <c r="BI55" s="570">
        <v>0</v>
      </c>
      <c r="BJ55" s="570">
        <v>0</v>
      </c>
      <c r="BK55" s="570">
        <v>0</v>
      </c>
      <c r="BL55" s="570">
        <v>0</v>
      </c>
      <c r="BM55" s="570">
        <v>0</v>
      </c>
      <c r="BN55" s="570">
        <v>0</v>
      </c>
      <c r="BO55" s="567">
        <v>0</v>
      </c>
      <c r="BP55" s="567">
        <v>0</v>
      </c>
      <c r="BQ55" s="567">
        <v>0</v>
      </c>
      <c r="BR55" s="567">
        <v>0</v>
      </c>
      <c r="BS55" s="567">
        <v>0</v>
      </c>
      <c r="BT55" s="567">
        <v>0</v>
      </c>
      <c r="BU55" s="567">
        <v>0</v>
      </c>
      <c r="BV55" s="567">
        <v>0</v>
      </c>
      <c r="BW55" s="570">
        <v>0</v>
      </c>
      <c r="BX55" s="570">
        <v>0</v>
      </c>
      <c r="BY55" s="570">
        <v>0</v>
      </c>
      <c r="BZ55" s="570">
        <v>0</v>
      </c>
      <c r="CA55" s="570">
        <v>0</v>
      </c>
      <c r="CB55" s="570">
        <v>0</v>
      </c>
      <c r="CC55" s="570">
        <v>3</v>
      </c>
      <c r="CD55" s="713">
        <v>0</v>
      </c>
    </row>
    <row r="56" spans="1:82" s="571" customFormat="1">
      <c r="A56" s="532" t="s">
        <v>113</v>
      </c>
      <c r="B56" s="535" t="s">
        <v>114</v>
      </c>
      <c r="C56" s="545" t="s">
        <v>115</v>
      </c>
      <c r="D56" s="716" t="s">
        <v>174</v>
      </c>
      <c r="E56" s="567">
        <v>0</v>
      </c>
      <c r="F56" s="567">
        <v>0</v>
      </c>
      <c r="G56" s="568">
        <v>0</v>
      </c>
      <c r="H56" s="568">
        <v>0</v>
      </c>
      <c r="I56" s="568">
        <v>0</v>
      </c>
      <c r="J56" s="567">
        <f t="shared" si="90"/>
        <v>0</v>
      </c>
      <c r="K56" s="567">
        <v>0</v>
      </c>
      <c r="L56" s="570">
        <v>0</v>
      </c>
      <c r="M56" s="570">
        <v>0</v>
      </c>
      <c r="N56" s="570">
        <v>0</v>
      </c>
      <c r="O56" s="570">
        <v>0</v>
      </c>
      <c r="P56" s="570">
        <v>0</v>
      </c>
      <c r="Q56" s="570">
        <v>0</v>
      </c>
      <c r="R56" s="570">
        <v>0</v>
      </c>
      <c r="S56" s="570">
        <v>0</v>
      </c>
      <c r="T56" s="570">
        <v>0</v>
      </c>
      <c r="U56" s="570">
        <v>0</v>
      </c>
      <c r="V56" s="570">
        <v>0</v>
      </c>
      <c r="W56" s="570">
        <v>0</v>
      </c>
      <c r="X56" s="570">
        <v>0</v>
      </c>
      <c r="Y56" s="570">
        <v>0</v>
      </c>
      <c r="Z56" s="570">
        <v>0</v>
      </c>
      <c r="AA56" s="570">
        <v>0</v>
      </c>
      <c r="AB56" s="570">
        <v>0</v>
      </c>
      <c r="AC56" s="570">
        <v>0</v>
      </c>
      <c r="AD56" s="570">
        <v>0</v>
      </c>
      <c r="AE56" s="570">
        <v>0</v>
      </c>
      <c r="AF56" s="570">
        <v>0</v>
      </c>
      <c r="AG56" s="567">
        <v>0</v>
      </c>
      <c r="AH56" s="567">
        <v>0</v>
      </c>
      <c r="AI56" s="568">
        <v>0</v>
      </c>
      <c r="AJ56" s="568">
        <v>0</v>
      </c>
      <c r="AK56" s="568">
        <v>0</v>
      </c>
      <c r="AL56" s="567">
        <f t="shared" si="92"/>
        <v>0</v>
      </c>
      <c r="AM56" s="567">
        <v>0</v>
      </c>
      <c r="AN56" s="567">
        <v>0</v>
      </c>
      <c r="AO56" s="567">
        <v>0</v>
      </c>
      <c r="AP56" s="567">
        <v>0</v>
      </c>
      <c r="AQ56" s="567">
        <v>0</v>
      </c>
      <c r="AR56" s="567">
        <v>0</v>
      </c>
      <c r="AS56" s="567">
        <v>0</v>
      </c>
      <c r="AT56" s="567">
        <v>0</v>
      </c>
      <c r="AU56" s="570">
        <v>0</v>
      </c>
      <c r="AV56" s="570">
        <v>0</v>
      </c>
      <c r="AW56" s="570">
        <v>0</v>
      </c>
      <c r="AX56" s="570">
        <v>0</v>
      </c>
      <c r="AY56" s="570">
        <v>0</v>
      </c>
      <c r="AZ56" s="570">
        <v>0</v>
      </c>
      <c r="BA56" s="570">
        <v>0</v>
      </c>
      <c r="BB56" s="570">
        <v>0</v>
      </c>
      <c r="BC56" s="570">
        <v>0</v>
      </c>
      <c r="BD56" s="570">
        <v>0</v>
      </c>
      <c r="BE56" s="570">
        <v>0</v>
      </c>
      <c r="BF56" s="570">
        <v>0</v>
      </c>
      <c r="BG56" s="570">
        <v>0</v>
      </c>
      <c r="BH56" s="570">
        <v>0</v>
      </c>
      <c r="BI56" s="570">
        <v>0</v>
      </c>
      <c r="BJ56" s="570">
        <v>0</v>
      </c>
      <c r="BK56" s="570">
        <v>0</v>
      </c>
      <c r="BL56" s="570">
        <v>0</v>
      </c>
      <c r="BM56" s="570">
        <v>0</v>
      </c>
      <c r="BN56" s="570">
        <v>0</v>
      </c>
      <c r="BO56" s="567">
        <v>0</v>
      </c>
      <c r="BP56" s="567">
        <v>0</v>
      </c>
      <c r="BQ56" s="567">
        <v>0</v>
      </c>
      <c r="BR56" s="567">
        <v>0</v>
      </c>
      <c r="BS56" s="567">
        <v>0</v>
      </c>
      <c r="BT56" s="567">
        <v>0</v>
      </c>
      <c r="BU56" s="567">
        <v>0</v>
      </c>
      <c r="BV56" s="567">
        <v>0</v>
      </c>
      <c r="BW56" s="570">
        <v>0</v>
      </c>
      <c r="BX56" s="570">
        <v>0</v>
      </c>
      <c r="BY56" s="570">
        <v>0</v>
      </c>
      <c r="BZ56" s="570">
        <v>0</v>
      </c>
      <c r="CA56" s="570">
        <v>0</v>
      </c>
      <c r="CB56" s="570">
        <v>0</v>
      </c>
      <c r="CC56" s="570">
        <v>0</v>
      </c>
      <c r="CD56" s="713">
        <v>0</v>
      </c>
    </row>
    <row r="57" spans="1:82" s="564" customFormat="1" ht="60">
      <c r="A57" s="453" t="s">
        <v>116</v>
      </c>
      <c r="B57" s="459" t="s">
        <v>117</v>
      </c>
      <c r="C57" s="447" t="s">
        <v>118</v>
      </c>
      <c r="D57" s="716" t="s">
        <v>174</v>
      </c>
      <c r="E57" s="567">
        <v>0</v>
      </c>
      <c r="F57" s="567">
        <f t="shared" si="89"/>
        <v>0</v>
      </c>
      <c r="G57" s="568">
        <v>0</v>
      </c>
      <c r="H57" s="568">
        <v>0</v>
      </c>
      <c r="I57" s="568">
        <v>0</v>
      </c>
      <c r="J57" s="567">
        <f t="shared" si="90"/>
        <v>0</v>
      </c>
      <c r="K57" s="567">
        <v>1</v>
      </c>
      <c r="L57" s="570">
        <v>0</v>
      </c>
      <c r="M57" s="570">
        <v>0</v>
      </c>
      <c r="N57" s="570">
        <v>0</v>
      </c>
      <c r="O57" s="570">
        <v>0</v>
      </c>
      <c r="P57" s="570">
        <v>0</v>
      </c>
      <c r="Q57" s="570">
        <v>0</v>
      </c>
      <c r="R57" s="570">
        <v>0</v>
      </c>
      <c r="S57" s="570">
        <v>0</v>
      </c>
      <c r="T57" s="570">
        <v>0</v>
      </c>
      <c r="U57" s="570">
        <v>0</v>
      </c>
      <c r="V57" s="570">
        <v>0</v>
      </c>
      <c r="W57" s="570">
        <v>0</v>
      </c>
      <c r="X57" s="570">
        <v>0</v>
      </c>
      <c r="Y57" s="570">
        <v>1</v>
      </c>
      <c r="Z57" s="570">
        <v>0</v>
      </c>
      <c r="AA57" s="570">
        <v>0</v>
      </c>
      <c r="AB57" s="570">
        <v>0</v>
      </c>
      <c r="AC57" s="570">
        <v>0</v>
      </c>
      <c r="AD57" s="570">
        <v>0</v>
      </c>
      <c r="AE57" s="570">
        <v>0</v>
      </c>
      <c r="AF57" s="570">
        <v>0</v>
      </c>
      <c r="AG57" s="567">
        <v>0</v>
      </c>
      <c r="AH57" s="567">
        <f t="shared" ref="AH57:AH60" si="99">AG57*0.6</f>
        <v>0</v>
      </c>
      <c r="AI57" s="568">
        <v>0</v>
      </c>
      <c r="AJ57" s="568">
        <v>0</v>
      </c>
      <c r="AK57" s="568">
        <v>0</v>
      </c>
      <c r="AL57" s="567">
        <f t="shared" si="92"/>
        <v>0</v>
      </c>
      <c r="AM57" s="567">
        <v>1</v>
      </c>
      <c r="AN57" s="567">
        <v>0</v>
      </c>
      <c r="AO57" s="567">
        <v>0</v>
      </c>
      <c r="AP57" s="567">
        <v>0</v>
      </c>
      <c r="AQ57" s="567">
        <v>0</v>
      </c>
      <c r="AR57" s="567">
        <v>0</v>
      </c>
      <c r="AS57" s="567">
        <v>0</v>
      </c>
      <c r="AT57" s="567">
        <v>1</v>
      </c>
      <c r="AU57" s="570">
        <v>0</v>
      </c>
      <c r="AV57" s="570">
        <v>0</v>
      </c>
      <c r="AW57" s="570">
        <v>0</v>
      </c>
      <c r="AX57" s="570">
        <v>0</v>
      </c>
      <c r="AY57" s="570">
        <v>0</v>
      </c>
      <c r="AZ57" s="570">
        <v>0</v>
      </c>
      <c r="BA57" s="570">
        <v>0</v>
      </c>
      <c r="BB57" s="570">
        <v>0</v>
      </c>
      <c r="BC57" s="570">
        <v>0</v>
      </c>
      <c r="BD57" s="570">
        <v>0</v>
      </c>
      <c r="BE57" s="570">
        <v>0</v>
      </c>
      <c r="BF57" s="570">
        <v>0</v>
      </c>
      <c r="BG57" s="570">
        <v>0</v>
      </c>
      <c r="BH57" s="570">
        <v>1</v>
      </c>
      <c r="BI57" s="570">
        <v>0</v>
      </c>
      <c r="BJ57" s="570">
        <v>0</v>
      </c>
      <c r="BK57" s="570">
        <v>0</v>
      </c>
      <c r="BL57" s="570">
        <v>0</v>
      </c>
      <c r="BM57" s="570">
        <v>0</v>
      </c>
      <c r="BN57" s="570">
        <v>0</v>
      </c>
      <c r="BO57" s="567">
        <v>0</v>
      </c>
      <c r="BP57" s="567">
        <v>0</v>
      </c>
      <c r="BQ57" s="567">
        <v>0</v>
      </c>
      <c r="BR57" s="567">
        <v>0</v>
      </c>
      <c r="BS57" s="567">
        <v>0</v>
      </c>
      <c r="BT57" s="567">
        <v>0</v>
      </c>
      <c r="BU57" s="567">
        <v>0</v>
      </c>
      <c r="BV57" s="567">
        <v>0</v>
      </c>
      <c r="BW57" s="570">
        <v>0</v>
      </c>
      <c r="BX57" s="570">
        <v>0</v>
      </c>
      <c r="BY57" s="570">
        <v>0</v>
      </c>
      <c r="BZ57" s="570">
        <v>0</v>
      </c>
      <c r="CA57" s="570">
        <v>0</v>
      </c>
      <c r="CB57" s="570">
        <v>0</v>
      </c>
      <c r="CC57" s="570">
        <v>1</v>
      </c>
      <c r="CD57" s="713">
        <v>0</v>
      </c>
    </row>
    <row r="58" spans="1:82" s="564" customFormat="1">
      <c r="A58" s="552" t="s">
        <v>119</v>
      </c>
      <c r="B58" s="553" t="s">
        <v>120</v>
      </c>
      <c r="C58" s="554" t="s">
        <v>121</v>
      </c>
      <c r="D58" s="469" t="s">
        <v>174</v>
      </c>
      <c r="E58" s="567">
        <v>0</v>
      </c>
      <c r="F58" s="567">
        <v>0</v>
      </c>
      <c r="G58" s="567">
        <v>0</v>
      </c>
      <c r="H58" s="567">
        <v>0</v>
      </c>
      <c r="I58" s="567">
        <v>0</v>
      </c>
      <c r="J58" s="567">
        <v>0</v>
      </c>
      <c r="K58" s="567">
        <v>0</v>
      </c>
      <c r="L58" s="567">
        <v>0</v>
      </c>
      <c r="M58" s="567">
        <v>0</v>
      </c>
      <c r="N58" s="567">
        <v>0</v>
      </c>
      <c r="O58" s="567">
        <v>0</v>
      </c>
      <c r="P58" s="567">
        <v>0</v>
      </c>
      <c r="Q58" s="567">
        <v>0</v>
      </c>
      <c r="R58" s="567">
        <v>0</v>
      </c>
      <c r="S58" s="567">
        <v>0</v>
      </c>
      <c r="T58" s="567">
        <v>0</v>
      </c>
      <c r="U58" s="567">
        <v>0</v>
      </c>
      <c r="V58" s="567">
        <v>0</v>
      </c>
      <c r="W58" s="567">
        <v>0</v>
      </c>
      <c r="X58" s="567">
        <v>0</v>
      </c>
      <c r="Y58" s="567">
        <v>0</v>
      </c>
      <c r="Z58" s="567">
        <v>0</v>
      </c>
      <c r="AA58" s="567">
        <v>0</v>
      </c>
      <c r="AB58" s="567">
        <v>0</v>
      </c>
      <c r="AC58" s="567">
        <v>0</v>
      </c>
      <c r="AD58" s="567">
        <v>0</v>
      </c>
      <c r="AE58" s="567">
        <v>0</v>
      </c>
      <c r="AF58" s="567">
        <v>0</v>
      </c>
      <c r="AG58" s="567">
        <v>0</v>
      </c>
      <c r="AH58" s="567">
        <v>0</v>
      </c>
      <c r="AI58" s="567">
        <v>0</v>
      </c>
      <c r="AJ58" s="567">
        <v>0</v>
      </c>
      <c r="AK58" s="567">
        <v>0</v>
      </c>
      <c r="AL58" s="567">
        <v>0</v>
      </c>
      <c r="AM58" s="567">
        <v>0</v>
      </c>
      <c r="AN58" s="567">
        <v>0</v>
      </c>
      <c r="AO58" s="567">
        <v>0</v>
      </c>
      <c r="AP58" s="567">
        <v>0</v>
      </c>
      <c r="AQ58" s="567">
        <v>0</v>
      </c>
      <c r="AR58" s="567">
        <v>0</v>
      </c>
      <c r="AS58" s="567">
        <v>0</v>
      </c>
      <c r="AT58" s="567">
        <v>0</v>
      </c>
      <c r="AU58" s="567">
        <v>0</v>
      </c>
      <c r="AV58" s="567">
        <v>0</v>
      </c>
      <c r="AW58" s="567">
        <v>0</v>
      </c>
      <c r="AX58" s="567">
        <v>0</v>
      </c>
      <c r="AY58" s="567">
        <v>0</v>
      </c>
      <c r="AZ58" s="567">
        <v>0</v>
      </c>
      <c r="BA58" s="567">
        <v>0</v>
      </c>
      <c r="BB58" s="567">
        <v>0</v>
      </c>
      <c r="BC58" s="567">
        <v>0</v>
      </c>
      <c r="BD58" s="567">
        <v>0</v>
      </c>
      <c r="BE58" s="567">
        <v>0</v>
      </c>
      <c r="BF58" s="567">
        <v>0</v>
      </c>
      <c r="BG58" s="567">
        <v>0</v>
      </c>
      <c r="BH58" s="567">
        <v>0</v>
      </c>
      <c r="BI58" s="567">
        <v>0</v>
      </c>
      <c r="BJ58" s="567">
        <v>0</v>
      </c>
      <c r="BK58" s="567">
        <v>0</v>
      </c>
      <c r="BL58" s="567">
        <v>0</v>
      </c>
      <c r="BM58" s="567">
        <v>0</v>
      </c>
      <c r="BN58" s="567">
        <v>0</v>
      </c>
      <c r="BO58" s="567">
        <v>0</v>
      </c>
      <c r="BP58" s="567">
        <v>0</v>
      </c>
      <c r="BQ58" s="567">
        <v>0</v>
      </c>
      <c r="BR58" s="567">
        <v>0</v>
      </c>
      <c r="BS58" s="567">
        <v>0</v>
      </c>
      <c r="BT58" s="567">
        <v>0</v>
      </c>
      <c r="BU58" s="567">
        <v>0</v>
      </c>
      <c r="BV58" s="567">
        <v>0</v>
      </c>
      <c r="BW58" s="567">
        <v>0</v>
      </c>
      <c r="BX58" s="567">
        <v>0</v>
      </c>
      <c r="BY58" s="567">
        <v>0</v>
      </c>
      <c r="BZ58" s="567">
        <v>0</v>
      </c>
      <c r="CA58" s="567">
        <v>0</v>
      </c>
      <c r="CB58" s="567">
        <v>0</v>
      </c>
      <c r="CC58" s="567">
        <v>0</v>
      </c>
      <c r="CD58" s="569">
        <v>0</v>
      </c>
    </row>
    <row r="59" spans="1:82" s="564" customFormat="1" ht="48">
      <c r="A59" s="552" t="s">
        <v>122</v>
      </c>
      <c r="B59" s="553" t="s">
        <v>123</v>
      </c>
      <c r="C59" s="554" t="s">
        <v>124</v>
      </c>
      <c r="D59" s="469" t="s">
        <v>174</v>
      </c>
      <c r="E59" s="567">
        <v>0</v>
      </c>
      <c r="F59" s="567">
        <v>0</v>
      </c>
      <c r="G59" s="568">
        <v>0</v>
      </c>
      <c r="H59" s="568">
        <v>0</v>
      </c>
      <c r="I59" s="568">
        <v>0</v>
      </c>
      <c r="J59" s="567">
        <f t="shared" ref="J59" si="100">E59*0.8</f>
        <v>0</v>
      </c>
      <c r="K59" s="567">
        <v>1</v>
      </c>
      <c r="L59" s="570">
        <v>0</v>
      </c>
      <c r="M59" s="570">
        <v>0</v>
      </c>
      <c r="N59" s="570">
        <v>0</v>
      </c>
      <c r="O59" s="570">
        <v>0</v>
      </c>
      <c r="P59" s="570">
        <v>0</v>
      </c>
      <c r="Q59" s="570">
        <v>0</v>
      </c>
      <c r="R59" s="570">
        <v>0</v>
      </c>
      <c r="S59" s="570">
        <v>0</v>
      </c>
      <c r="T59" s="570">
        <v>0</v>
      </c>
      <c r="U59" s="570">
        <v>0</v>
      </c>
      <c r="V59" s="570">
        <v>0</v>
      </c>
      <c r="W59" s="570">
        <v>0</v>
      </c>
      <c r="X59" s="570">
        <v>0</v>
      </c>
      <c r="Y59" s="570">
        <v>0</v>
      </c>
      <c r="Z59" s="570">
        <v>0</v>
      </c>
      <c r="AA59" s="570">
        <v>0</v>
      </c>
      <c r="AB59" s="570">
        <v>0</v>
      </c>
      <c r="AC59" s="570">
        <v>0</v>
      </c>
      <c r="AD59" s="570">
        <v>0</v>
      </c>
      <c r="AE59" s="570">
        <v>0</v>
      </c>
      <c r="AF59" s="570">
        <v>0</v>
      </c>
      <c r="AG59" s="567">
        <v>0</v>
      </c>
      <c r="AH59" s="567">
        <v>0</v>
      </c>
      <c r="AI59" s="568">
        <v>0</v>
      </c>
      <c r="AJ59" s="568">
        <v>0</v>
      </c>
      <c r="AK59" s="568">
        <v>0</v>
      </c>
      <c r="AL59" s="567">
        <v>0</v>
      </c>
      <c r="AM59" s="567">
        <v>1</v>
      </c>
      <c r="AN59" s="567">
        <v>0</v>
      </c>
      <c r="AO59" s="567">
        <v>0</v>
      </c>
      <c r="AP59" s="567">
        <v>0</v>
      </c>
      <c r="AQ59" s="567">
        <v>0</v>
      </c>
      <c r="AR59" s="567">
        <v>0</v>
      </c>
      <c r="AS59" s="567">
        <v>0</v>
      </c>
      <c r="AT59" s="567">
        <v>1</v>
      </c>
      <c r="AU59" s="570">
        <v>0</v>
      </c>
      <c r="AV59" s="570">
        <v>0</v>
      </c>
      <c r="AW59" s="570">
        <v>0</v>
      </c>
      <c r="AX59" s="570">
        <v>0</v>
      </c>
      <c r="AY59" s="570">
        <v>0</v>
      </c>
      <c r="AZ59" s="570">
        <v>0</v>
      </c>
      <c r="BA59" s="570">
        <v>0</v>
      </c>
      <c r="BB59" s="570">
        <v>0</v>
      </c>
      <c r="BC59" s="570">
        <v>0</v>
      </c>
      <c r="BD59" s="570">
        <v>0</v>
      </c>
      <c r="BE59" s="570">
        <v>0</v>
      </c>
      <c r="BF59" s="570">
        <v>0</v>
      </c>
      <c r="BG59" s="570">
        <v>0</v>
      </c>
      <c r="BH59" s="570">
        <v>0</v>
      </c>
      <c r="BI59" s="570">
        <v>0</v>
      </c>
      <c r="BJ59" s="570">
        <v>0</v>
      </c>
      <c r="BK59" s="570">
        <v>0</v>
      </c>
      <c r="BL59" s="570">
        <v>0</v>
      </c>
      <c r="BM59" s="570">
        <v>0</v>
      </c>
      <c r="BN59" s="570">
        <v>0</v>
      </c>
      <c r="BO59" s="567">
        <v>0</v>
      </c>
      <c r="BP59" s="567">
        <v>0</v>
      </c>
      <c r="BQ59" s="567">
        <v>0</v>
      </c>
      <c r="BR59" s="567">
        <v>0</v>
      </c>
      <c r="BS59" s="567">
        <v>0</v>
      </c>
      <c r="BT59" s="567">
        <v>0</v>
      </c>
      <c r="BU59" s="567">
        <v>0</v>
      </c>
      <c r="BV59" s="567">
        <v>0</v>
      </c>
      <c r="BW59" s="570">
        <v>0</v>
      </c>
      <c r="BX59" s="570">
        <v>0</v>
      </c>
      <c r="BY59" s="570">
        <v>0</v>
      </c>
      <c r="BZ59" s="570">
        <v>0</v>
      </c>
      <c r="CA59" s="570">
        <v>0</v>
      </c>
      <c r="CB59" s="570">
        <v>0</v>
      </c>
      <c r="CC59" s="570">
        <v>1</v>
      </c>
      <c r="CD59" s="713">
        <v>0</v>
      </c>
    </row>
    <row r="60" spans="1:82" s="571" customFormat="1" ht="24.75" thickBot="1">
      <c r="A60" s="536" t="s">
        <v>125</v>
      </c>
      <c r="B60" s="537" t="s">
        <v>126</v>
      </c>
      <c r="C60" s="573" t="s">
        <v>127</v>
      </c>
      <c r="D60" s="719" t="s">
        <v>174</v>
      </c>
      <c r="E60" s="574">
        <v>0</v>
      </c>
      <c r="F60" s="574">
        <f t="shared" si="89"/>
        <v>0</v>
      </c>
      <c r="G60" s="575">
        <v>0</v>
      </c>
      <c r="H60" s="575">
        <v>0</v>
      </c>
      <c r="I60" s="575">
        <v>0</v>
      </c>
      <c r="J60" s="574">
        <f t="shared" si="90"/>
        <v>0</v>
      </c>
      <c r="K60" s="574">
        <v>0</v>
      </c>
      <c r="L60" s="576">
        <v>0</v>
      </c>
      <c r="M60" s="576">
        <v>0</v>
      </c>
      <c r="N60" s="576">
        <v>0</v>
      </c>
      <c r="O60" s="576">
        <v>0</v>
      </c>
      <c r="P60" s="576">
        <v>0</v>
      </c>
      <c r="Q60" s="576">
        <v>0</v>
      </c>
      <c r="R60" s="576">
        <v>0</v>
      </c>
      <c r="S60" s="576">
        <v>0</v>
      </c>
      <c r="T60" s="576">
        <v>0</v>
      </c>
      <c r="U60" s="576">
        <v>0</v>
      </c>
      <c r="V60" s="576">
        <v>0</v>
      </c>
      <c r="W60" s="576">
        <v>0</v>
      </c>
      <c r="X60" s="576">
        <v>0</v>
      </c>
      <c r="Y60" s="576">
        <v>0</v>
      </c>
      <c r="Z60" s="576">
        <v>0</v>
      </c>
      <c r="AA60" s="576">
        <v>0</v>
      </c>
      <c r="AB60" s="576">
        <v>0</v>
      </c>
      <c r="AC60" s="576">
        <v>0</v>
      </c>
      <c r="AD60" s="576">
        <v>0</v>
      </c>
      <c r="AE60" s="576">
        <v>0</v>
      </c>
      <c r="AF60" s="576">
        <v>0</v>
      </c>
      <c r="AG60" s="574">
        <v>0</v>
      </c>
      <c r="AH60" s="574">
        <f t="shared" si="99"/>
        <v>0</v>
      </c>
      <c r="AI60" s="575">
        <v>0</v>
      </c>
      <c r="AJ60" s="575">
        <v>0</v>
      </c>
      <c r="AK60" s="575">
        <v>0</v>
      </c>
      <c r="AL60" s="574">
        <f t="shared" si="92"/>
        <v>0</v>
      </c>
      <c r="AM60" s="574">
        <v>0</v>
      </c>
      <c r="AN60" s="574">
        <v>0</v>
      </c>
      <c r="AO60" s="574">
        <f t="shared" ref="AO60" si="101">AN60*0.6</f>
        <v>0</v>
      </c>
      <c r="AP60" s="575">
        <v>0</v>
      </c>
      <c r="AQ60" s="575">
        <v>0</v>
      </c>
      <c r="AR60" s="575">
        <v>0</v>
      </c>
      <c r="AS60" s="574">
        <f t="shared" ref="AS60" si="102">AN60*0.8</f>
        <v>0</v>
      </c>
      <c r="AT60" s="574">
        <v>0</v>
      </c>
      <c r="AU60" s="576">
        <v>0</v>
      </c>
      <c r="AV60" s="576">
        <v>0</v>
      </c>
      <c r="AW60" s="576">
        <v>0</v>
      </c>
      <c r="AX60" s="576">
        <v>0</v>
      </c>
      <c r="AY60" s="576">
        <v>0</v>
      </c>
      <c r="AZ60" s="576">
        <v>0</v>
      </c>
      <c r="BA60" s="576">
        <v>0</v>
      </c>
      <c r="BB60" s="576">
        <v>0</v>
      </c>
      <c r="BC60" s="576">
        <v>0</v>
      </c>
      <c r="BD60" s="576">
        <v>0</v>
      </c>
      <c r="BE60" s="576">
        <v>0</v>
      </c>
      <c r="BF60" s="576">
        <v>0</v>
      </c>
      <c r="BG60" s="576">
        <v>0</v>
      </c>
      <c r="BH60" s="576">
        <v>0</v>
      </c>
      <c r="BI60" s="576">
        <v>0</v>
      </c>
      <c r="BJ60" s="576">
        <v>0</v>
      </c>
      <c r="BK60" s="576">
        <v>0</v>
      </c>
      <c r="BL60" s="576">
        <v>0</v>
      </c>
      <c r="BM60" s="576">
        <v>0</v>
      </c>
      <c r="BN60" s="576">
        <v>0</v>
      </c>
      <c r="BO60" s="574">
        <v>0</v>
      </c>
      <c r="BP60" s="574">
        <v>0</v>
      </c>
      <c r="BQ60" s="574">
        <v>0</v>
      </c>
      <c r="BR60" s="574">
        <v>0</v>
      </c>
      <c r="BS60" s="574">
        <v>0</v>
      </c>
      <c r="BT60" s="574">
        <v>0</v>
      </c>
      <c r="BU60" s="574">
        <v>0</v>
      </c>
      <c r="BV60" s="574">
        <v>0</v>
      </c>
      <c r="BW60" s="576">
        <v>0</v>
      </c>
      <c r="BX60" s="576">
        <v>0</v>
      </c>
      <c r="BY60" s="576">
        <v>0</v>
      </c>
      <c r="BZ60" s="576">
        <v>0</v>
      </c>
      <c r="CA60" s="576">
        <v>0</v>
      </c>
      <c r="CB60" s="576">
        <v>0</v>
      </c>
      <c r="CC60" s="576">
        <v>0</v>
      </c>
      <c r="CD60" s="714">
        <v>0</v>
      </c>
    </row>
    <row r="61" spans="1:82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395"/>
      <c r="AZ61" s="395"/>
      <c r="BA61" s="395"/>
      <c r="BB61" s="395"/>
      <c r="BC61" s="395"/>
      <c r="BD61" s="395"/>
      <c r="BE61" s="395"/>
      <c r="BF61" s="395"/>
      <c r="BG61" s="395"/>
      <c r="BH61" s="395"/>
      <c r="BI61" s="395"/>
      <c r="BJ61" s="395"/>
      <c r="BK61" s="395"/>
      <c r="BL61" s="395"/>
      <c r="BM61" s="395"/>
      <c r="BN61" s="395"/>
      <c r="BO61" s="395"/>
      <c r="BP61" s="395"/>
      <c r="BQ61" s="395"/>
      <c r="BR61" s="395"/>
      <c r="BS61" s="395"/>
      <c r="BT61" s="395"/>
      <c r="BU61" s="395"/>
      <c r="BV61" s="395"/>
      <c r="BW61" s="395"/>
      <c r="BX61" s="395"/>
      <c r="BY61" s="395"/>
      <c r="BZ61" s="395"/>
      <c r="CA61" s="395"/>
      <c r="CB61" s="395"/>
      <c r="CC61" s="395"/>
      <c r="CD61" s="395"/>
    </row>
    <row r="62" spans="1:82" ht="47.25" customHeight="1">
      <c r="A62" s="900" t="s">
        <v>1021</v>
      </c>
      <c r="B62" s="900"/>
      <c r="C62" s="900"/>
      <c r="D62" s="900"/>
      <c r="E62" s="900"/>
      <c r="F62" s="900"/>
      <c r="G62" s="900"/>
      <c r="H62" s="900"/>
      <c r="I62" s="900"/>
      <c r="J62" s="900"/>
      <c r="K62" s="900"/>
      <c r="L62" s="396"/>
      <c r="M62" s="396"/>
      <c r="N62" s="396"/>
      <c r="O62" s="396"/>
      <c r="P62" s="396"/>
      <c r="Q62" s="396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  <c r="BV62" s="395"/>
      <c r="BW62" s="395"/>
      <c r="BX62" s="395"/>
      <c r="BY62" s="395"/>
      <c r="BZ62" s="395"/>
      <c r="CA62" s="395"/>
      <c r="CB62" s="395"/>
      <c r="CC62" s="395"/>
      <c r="CD62" s="395"/>
    </row>
    <row r="70" spans="2:2" ht="33" customHeight="1"/>
    <row r="74" spans="2:2">
      <c r="B74" s="141">
        <v>0</v>
      </c>
    </row>
  </sheetData>
  <mergeCells count="28">
    <mergeCell ref="A12:AM12"/>
    <mergeCell ref="A4:AM4"/>
    <mergeCell ref="A5:AM5"/>
    <mergeCell ref="A7:AM7"/>
    <mergeCell ref="A8:AM8"/>
    <mergeCell ref="A10:AM10"/>
    <mergeCell ref="A13:AM13"/>
    <mergeCell ref="A14:AM14"/>
    <mergeCell ref="A15:A19"/>
    <mergeCell ref="B15:B19"/>
    <mergeCell ref="C15:C19"/>
    <mergeCell ref="D15:D19"/>
    <mergeCell ref="E15:BV16"/>
    <mergeCell ref="AU18:BA18"/>
    <mergeCell ref="BB18:BH18"/>
    <mergeCell ref="BI18:BO18"/>
    <mergeCell ref="BP18:BV18"/>
    <mergeCell ref="A62:K62"/>
    <mergeCell ref="BW15:CC18"/>
    <mergeCell ref="CD15:CD19"/>
    <mergeCell ref="E17:AM17"/>
    <mergeCell ref="AN17:BV17"/>
    <mergeCell ref="E18:K18"/>
    <mergeCell ref="L18:R18"/>
    <mergeCell ref="S18:Y18"/>
    <mergeCell ref="Z18:AF18"/>
    <mergeCell ref="AG18:AM18"/>
    <mergeCell ref="AN18:AT1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0B85-57C1-4D9B-9BC1-5D4D32232062}">
  <dimension ref="A1:BR57"/>
  <sheetViews>
    <sheetView zoomScale="60" zoomScaleNormal="60" workbookViewId="0">
      <selection activeCell="A6" sqref="A6"/>
    </sheetView>
  </sheetViews>
  <sheetFormatPr defaultColWidth="9" defaultRowHeight="15.75" customHeight="1"/>
  <cols>
    <col min="1" max="1" width="10.125" style="141" customWidth="1"/>
    <col min="2" max="2" width="58.5" style="141" customWidth="1"/>
    <col min="3" max="3" width="16.875" style="141" customWidth="1"/>
    <col min="4" max="4" width="15" style="141" customWidth="1"/>
    <col min="5" max="9" width="5.25" style="141" customWidth="1"/>
    <col min="10" max="29" width="5.375" style="141" customWidth="1"/>
    <col min="30" max="34" width="3.875" style="141" customWidth="1"/>
    <col min="35" max="54" width="5.375" style="141" customWidth="1"/>
    <col min="55" max="59" width="5.25" style="141" customWidth="1"/>
    <col min="60" max="60" width="16.125" style="141" customWidth="1"/>
    <col min="61" max="61" width="6.625" style="141" customWidth="1"/>
    <col min="62" max="62" width="6.375" style="141" customWidth="1"/>
    <col min="63" max="63" width="6.25" style="141" customWidth="1"/>
    <col min="64" max="64" width="6" style="141" customWidth="1"/>
    <col min="65" max="65" width="6.5" style="141" customWidth="1"/>
    <col min="66" max="66" width="6.875" style="141" customWidth="1"/>
    <col min="67" max="67" width="6.625" style="141" customWidth="1"/>
    <col min="68" max="70" width="6.5" style="141" customWidth="1"/>
    <col min="71" max="71" width="8.75" style="141" customWidth="1"/>
    <col min="72" max="72" width="5.625" style="141" customWidth="1"/>
    <col min="73" max="74" width="6.625" style="141" customWidth="1"/>
    <col min="75" max="76" width="5.625" style="141" customWidth="1"/>
    <col min="77" max="77" width="16.625" style="141" customWidth="1"/>
    <col min="78" max="87" width="9" style="141" customWidth="1"/>
    <col min="88" max="16384" width="9" style="141"/>
  </cols>
  <sheetData>
    <row r="1" spans="1:70" ht="18.75">
      <c r="Z1" s="374"/>
      <c r="BH1" s="375" t="s">
        <v>1031</v>
      </c>
    </row>
    <row r="2" spans="1:70" ht="18.75">
      <c r="Z2" s="374"/>
      <c r="BH2" s="143" t="s">
        <v>1</v>
      </c>
    </row>
    <row r="3" spans="1:70" ht="18.75">
      <c r="Z3" s="374"/>
      <c r="BH3" s="143" t="s">
        <v>2</v>
      </c>
    </row>
    <row r="4" spans="1:70" s="153" customFormat="1" ht="18.75" customHeight="1">
      <c r="A4" s="912" t="s">
        <v>1100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  <c r="AI4" s="912"/>
      <c r="AJ4" s="912"/>
      <c r="AK4" s="912"/>
      <c r="AL4" s="912"/>
      <c r="AM4" s="912"/>
      <c r="AN4" s="912"/>
      <c r="AO4" s="912"/>
      <c r="AP4" s="912"/>
      <c r="AQ4" s="912"/>
      <c r="AR4" s="912"/>
      <c r="AS4" s="912"/>
      <c r="AT4" s="912"/>
      <c r="AU4" s="912"/>
      <c r="AV4" s="912"/>
      <c r="AW4" s="912"/>
      <c r="AX4" s="912"/>
      <c r="AY4" s="912"/>
      <c r="AZ4" s="912"/>
      <c r="BA4" s="912"/>
      <c r="BB4" s="912"/>
      <c r="BC4" s="912"/>
      <c r="BD4" s="912"/>
      <c r="BE4" s="912"/>
      <c r="BF4" s="912"/>
      <c r="BG4" s="912"/>
      <c r="BH4" s="912"/>
    </row>
    <row r="5" spans="1:70" ht="18.75" customHeight="1">
      <c r="A5" s="913" t="s">
        <v>1136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  <c r="BC5" s="913"/>
      <c r="BD5" s="913"/>
      <c r="BE5" s="913"/>
      <c r="BF5" s="913"/>
      <c r="BG5" s="913"/>
      <c r="BH5" s="913"/>
    </row>
    <row r="6" spans="1:70" ht="18.7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</row>
    <row r="7" spans="1:70" ht="36.75" customHeight="1">
      <c r="A7" s="913" t="s">
        <v>1032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  <c r="AD7" s="913"/>
      <c r="AE7" s="913"/>
      <c r="AF7" s="913"/>
      <c r="AG7" s="913"/>
      <c r="AH7" s="913"/>
      <c r="AI7" s="913"/>
      <c r="AJ7" s="913"/>
      <c r="AK7" s="913"/>
      <c r="AL7" s="913"/>
      <c r="AM7" s="913"/>
      <c r="AN7" s="913"/>
      <c r="AO7" s="913"/>
      <c r="AP7" s="913"/>
      <c r="AQ7" s="913"/>
      <c r="AR7" s="913"/>
      <c r="AS7" s="913"/>
      <c r="AT7" s="913"/>
      <c r="AU7" s="913"/>
      <c r="AV7" s="913"/>
      <c r="AW7" s="913"/>
      <c r="AX7" s="913"/>
      <c r="AY7" s="913"/>
      <c r="AZ7" s="913"/>
      <c r="BA7" s="913"/>
      <c r="BB7" s="913"/>
      <c r="BC7" s="913"/>
      <c r="BD7" s="913"/>
      <c r="BE7" s="913"/>
      <c r="BF7" s="913"/>
      <c r="BG7" s="913"/>
      <c r="BH7" s="913"/>
    </row>
    <row r="8" spans="1:70" ht="15.75" customHeight="1">
      <c r="A8" s="914" t="s">
        <v>1033</v>
      </c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4"/>
      <c r="AM8" s="914"/>
      <c r="AN8" s="914"/>
      <c r="AO8" s="914"/>
      <c r="AP8" s="914"/>
      <c r="AQ8" s="914"/>
      <c r="AR8" s="914"/>
      <c r="AS8" s="914"/>
      <c r="AT8" s="914"/>
      <c r="AU8" s="914"/>
      <c r="AV8" s="914"/>
      <c r="AW8" s="914"/>
      <c r="AX8" s="914"/>
      <c r="AY8" s="914"/>
      <c r="AZ8" s="914"/>
      <c r="BA8" s="914"/>
      <c r="BB8" s="914"/>
      <c r="BC8" s="914"/>
      <c r="BD8" s="914"/>
      <c r="BE8" s="914"/>
      <c r="BF8" s="914"/>
      <c r="BG8" s="914"/>
      <c r="BH8" s="914"/>
    </row>
    <row r="9" spans="1:70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</row>
    <row r="10" spans="1:70" ht="18.75">
      <c r="A10" s="915" t="s">
        <v>1106</v>
      </c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  <c r="AQ10" s="915"/>
      <c r="AR10" s="915"/>
      <c r="AS10" s="915"/>
      <c r="AT10" s="915"/>
      <c r="AU10" s="915"/>
      <c r="AV10" s="915"/>
      <c r="AW10" s="915"/>
      <c r="AX10" s="915"/>
      <c r="AY10" s="915"/>
      <c r="AZ10" s="915"/>
      <c r="BA10" s="915"/>
      <c r="BB10" s="915"/>
      <c r="BC10" s="915"/>
      <c r="BD10" s="915"/>
      <c r="BE10" s="915"/>
      <c r="BF10" s="915"/>
      <c r="BG10" s="915"/>
      <c r="BH10" s="915"/>
    </row>
    <row r="11" spans="1:70" ht="18.75">
      <c r="AA11" s="143"/>
    </row>
    <row r="12" spans="1:70" ht="40.5" customHeight="1">
      <c r="A12" s="935" t="s">
        <v>1089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1"/>
      <c r="AL12" s="911"/>
      <c r="AM12" s="911"/>
      <c r="AN12" s="911"/>
      <c r="AO12" s="911"/>
      <c r="AP12" s="911"/>
      <c r="AQ12" s="911"/>
      <c r="AR12" s="911"/>
      <c r="AS12" s="911"/>
      <c r="AT12" s="911"/>
      <c r="AU12" s="911"/>
      <c r="AV12" s="911"/>
      <c r="AW12" s="911"/>
      <c r="AX12" s="911"/>
      <c r="AY12" s="911"/>
      <c r="AZ12" s="911"/>
      <c r="BA12" s="911"/>
      <c r="BB12" s="911"/>
      <c r="BC12" s="911"/>
      <c r="BD12" s="911"/>
      <c r="BE12" s="911"/>
      <c r="BF12" s="911"/>
      <c r="BG12" s="911"/>
      <c r="BH12" s="911"/>
    </row>
    <row r="13" spans="1:70">
      <c r="A13" s="906" t="s">
        <v>1034</v>
      </c>
      <c r="B13" s="906"/>
      <c r="C13" s="906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906"/>
      <c r="AL13" s="906"/>
      <c r="AM13" s="906"/>
      <c r="AN13" s="906"/>
      <c r="AO13" s="906"/>
      <c r="AP13" s="906"/>
      <c r="AQ13" s="906"/>
      <c r="AR13" s="906"/>
      <c r="AS13" s="906"/>
      <c r="AT13" s="906"/>
      <c r="AU13" s="906"/>
      <c r="AV13" s="906"/>
      <c r="AW13" s="906"/>
      <c r="AX13" s="906"/>
      <c r="AY13" s="906"/>
      <c r="AZ13" s="906"/>
      <c r="BA13" s="906"/>
      <c r="BB13" s="906"/>
      <c r="BC13" s="906"/>
      <c r="BD13" s="906"/>
      <c r="BE13" s="906"/>
      <c r="BF13" s="906"/>
      <c r="BG13" s="906"/>
      <c r="BH13" s="906"/>
    </row>
    <row r="14" spans="1:70" ht="18.75">
      <c r="A14" s="916"/>
      <c r="B14" s="916"/>
      <c r="C14" s="916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6"/>
      <c r="O14" s="916"/>
      <c r="P14" s="916"/>
      <c r="Q14" s="916"/>
      <c r="R14" s="916"/>
      <c r="S14" s="916"/>
      <c r="T14" s="916"/>
      <c r="U14" s="916"/>
      <c r="V14" s="916"/>
      <c r="W14" s="916"/>
      <c r="X14" s="916"/>
      <c r="Y14" s="916"/>
      <c r="Z14" s="916"/>
      <c r="AA14" s="916"/>
      <c r="AB14" s="916"/>
      <c r="AC14" s="916"/>
      <c r="AD14" s="916"/>
      <c r="AE14" s="916"/>
      <c r="AF14" s="916"/>
      <c r="AG14" s="916"/>
      <c r="AH14" s="916"/>
      <c r="AI14" s="916"/>
      <c r="AJ14" s="916"/>
      <c r="AK14" s="916"/>
      <c r="AL14" s="916"/>
      <c r="AM14" s="916"/>
      <c r="AN14" s="916"/>
      <c r="AO14" s="916"/>
      <c r="AP14" s="916"/>
      <c r="AQ14" s="916"/>
      <c r="AR14" s="916"/>
      <c r="AS14" s="916"/>
      <c r="AT14" s="916"/>
      <c r="AU14" s="916"/>
      <c r="AV14" s="916"/>
      <c r="AW14" s="916"/>
      <c r="AX14" s="916"/>
      <c r="AY14" s="916"/>
      <c r="AZ14" s="916"/>
      <c r="BA14" s="916"/>
      <c r="BB14" s="916"/>
      <c r="BC14" s="916"/>
      <c r="BD14" s="916"/>
      <c r="BE14" s="916"/>
      <c r="BF14" s="916"/>
      <c r="BG14" s="916"/>
      <c r="BH14" s="916"/>
    </row>
    <row r="15" spans="1:70" ht="15.75" customHeight="1">
      <c r="A15" s="917" t="s">
        <v>6</v>
      </c>
      <c r="B15" s="902" t="s">
        <v>925</v>
      </c>
      <c r="C15" s="902" t="s">
        <v>8</v>
      </c>
      <c r="D15" s="917" t="s">
        <v>188</v>
      </c>
      <c r="E15" s="920" t="s">
        <v>1124</v>
      </c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921"/>
      <c r="AK15" s="921"/>
      <c r="AL15" s="921"/>
      <c r="AM15" s="921"/>
      <c r="AN15" s="921"/>
      <c r="AO15" s="921"/>
      <c r="AP15" s="921"/>
      <c r="AQ15" s="921"/>
      <c r="AR15" s="921"/>
      <c r="AS15" s="921"/>
      <c r="AT15" s="921"/>
      <c r="AU15" s="921"/>
      <c r="AV15" s="921"/>
      <c r="AW15" s="921"/>
      <c r="AX15" s="921"/>
      <c r="AY15" s="921"/>
      <c r="AZ15" s="921"/>
      <c r="BA15" s="921"/>
      <c r="BB15" s="922"/>
      <c r="BC15" s="926" t="s">
        <v>1024</v>
      </c>
      <c r="BD15" s="927"/>
      <c r="BE15" s="927"/>
      <c r="BF15" s="927"/>
      <c r="BG15" s="928"/>
      <c r="BH15" s="902" t="s">
        <v>11</v>
      </c>
      <c r="BI15" s="398"/>
      <c r="BJ15" s="398"/>
      <c r="BK15" s="398"/>
      <c r="BL15" s="398"/>
      <c r="BM15" s="398"/>
      <c r="BN15" s="398"/>
      <c r="BO15" s="377"/>
      <c r="BP15" s="377"/>
      <c r="BQ15" s="377"/>
      <c r="BR15" s="377"/>
    </row>
    <row r="16" spans="1:70" ht="15.75" customHeight="1">
      <c r="A16" s="918"/>
      <c r="B16" s="902"/>
      <c r="C16" s="902"/>
      <c r="D16" s="918"/>
      <c r="E16" s="923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24"/>
      <c r="X16" s="924"/>
      <c r="Y16" s="924"/>
      <c r="Z16" s="924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4"/>
      <c r="AL16" s="924"/>
      <c r="AM16" s="924"/>
      <c r="AN16" s="924"/>
      <c r="AO16" s="924"/>
      <c r="AP16" s="924"/>
      <c r="AQ16" s="924"/>
      <c r="AR16" s="924"/>
      <c r="AS16" s="924"/>
      <c r="AT16" s="924"/>
      <c r="AU16" s="924"/>
      <c r="AV16" s="924"/>
      <c r="AW16" s="924"/>
      <c r="AX16" s="924"/>
      <c r="AY16" s="924"/>
      <c r="AZ16" s="924"/>
      <c r="BA16" s="924"/>
      <c r="BB16" s="925"/>
      <c r="BC16" s="929"/>
      <c r="BD16" s="914"/>
      <c r="BE16" s="914"/>
      <c r="BF16" s="914"/>
      <c r="BG16" s="930"/>
      <c r="BH16" s="902"/>
      <c r="BI16" s="398"/>
      <c r="BJ16" s="398"/>
      <c r="BK16" s="398"/>
      <c r="BL16" s="398"/>
      <c r="BM16" s="398"/>
      <c r="BN16" s="398"/>
      <c r="BO16" s="377"/>
      <c r="BP16" s="377"/>
      <c r="BQ16" s="377"/>
      <c r="BR16" s="377"/>
    </row>
    <row r="17" spans="1:60" ht="54.75" customHeight="1">
      <c r="A17" s="918"/>
      <c r="B17" s="902"/>
      <c r="C17" s="902"/>
      <c r="D17" s="918"/>
      <c r="E17" s="905" t="s">
        <v>12</v>
      </c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 t="s">
        <v>13</v>
      </c>
      <c r="AE17" s="905"/>
      <c r="AF17" s="905"/>
      <c r="AG17" s="905"/>
      <c r="AH17" s="905"/>
      <c r="AI17" s="905"/>
      <c r="AJ17" s="905"/>
      <c r="AK17" s="905"/>
      <c r="AL17" s="905"/>
      <c r="AM17" s="905"/>
      <c r="AN17" s="905"/>
      <c r="AO17" s="905"/>
      <c r="AP17" s="905"/>
      <c r="AQ17" s="905"/>
      <c r="AR17" s="905"/>
      <c r="AS17" s="905"/>
      <c r="AT17" s="905"/>
      <c r="AU17" s="905"/>
      <c r="AV17" s="905"/>
      <c r="AW17" s="905"/>
      <c r="AX17" s="905"/>
      <c r="AY17" s="905"/>
      <c r="AZ17" s="905"/>
      <c r="BA17" s="905"/>
      <c r="BB17" s="934"/>
      <c r="BC17" s="929"/>
      <c r="BD17" s="914"/>
      <c r="BE17" s="914"/>
      <c r="BF17" s="914"/>
      <c r="BG17" s="930"/>
      <c r="BH17" s="902"/>
    </row>
    <row r="18" spans="1:60" ht="31.5" customHeight="1">
      <c r="A18" s="918"/>
      <c r="B18" s="902"/>
      <c r="C18" s="902"/>
      <c r="D18" s="918"/>
      <c r="E18" s="902" t="s">
        <v>919</v>
      </c>
      <c r="F18" s="902"/>
      <c r="G18" s="902"/>
      <c r="H18" s="902"/>
      <c r="I18" s="902"/>
      <c r="J18" s="902" t="s">
        <v>905</v>
      </c>
      <c r="K18" s="902"/>
      <c r="L18" s="902"/>
      <c r="M18" s="902"/>
      <c r="N18" s="902"/>
      <c r="O18" s="902" t="s">
        <v>906</v>
      </c>
      <c r="P18" s="902"/>
      <c r="Q18" s="902"/>
      <c r="R18" s="902"/>
      <c r="S18" s="902"/>
      <c r="T18" s="902" t="s">
        <v>927</v>
      </c>
      <c r="U18" s="902"/>
      <c r="V18" s="902"/>
      <c r="W18" s="902"/>
      <c r="X18" s="902"/>
      <c r="Y18" s="905" t="s">
        <v>908</v>
      </c>
      <c r="Z18" s="905"/>
      <c r="AA18" s="905"/>
      <c r="AB18" s="905"/>
      <c r="AC18" s="905"/>
      <c r="AD18" s="902" t="s">
        <v>919</v>
      </c>
      <c r="AE18" s="902"/>
      <c r="AF18" s="902"/>
      <c r="AG18" s="902"/>
      <c r="AH18" s="902"/>
      <c r="AI18" s="902" t="s">
        <v>905</v>
      </c>
      <c r="AJ18" s="902"/>
      <c r="AK18" s="902"/>
      <c r="AL18" s="902"/>
      <c r="AM18" s="902"/>
      <c r="AN18" s="902" t="s">
        <v>906</v>
      </c>
      <c r="AO18" s="902"/>
      <c r="AP18" s="902"/>
      <c r="AQ18" s="902"/>
      <c r="AR18" s="902"/>
      <c r="AS18" s="902" t="s">
        <v>927</v>
      </c>
      <c r="AT18" s="902"/>
      <c r="AU18" s="902"/>
      <c r="AV18" s="902"/>
      <c r="AW18" s="902"/>
      <c r="AX18" s="905" t="s">
        <v>908</v>
      </c>
      <c r="AY18" s="905"/>
      <c r="AZ18" s="905"/>
      <c r="BA18" s="905"/>
      <c r="BB18" s="905"/>
      <c r="BC18" s="931"/>
      <c r="BD18" s="932"/>
      <c r="BE18" s="932"/>
      <c r="BF18" s="932"/>
      <c r="BG18" s="933"/>
      <c r="BH18" s="902"/>
    </row>
    <row r="19" spans="1:60" ht="65.25" customHeight="1">
      <c r="A19" s="919"/>
      <c r="B19" s="902"/>
      <c r="C19" s="902"/>
      <c r="D19" s="919"/>
      <c r="E19" s="379" t="s">
        <v>160</v>
      </c>
      <c r="F19" s="379" t="s">
        <v>161</v>
      </c>
      <c r="G19" s="379" t="s">
        <v>162</v>
      </c>
      <c r="H19" s="379" t="s">
        <v>163</v>
      </c>
      <c r="I19" s="379" t="s">
        <v>164</v>
      </c>
      <c r="J19" s="379" t="s">
        <v>160</v>
      </c>
      <c r="K19" s="379" t="s">
        <v>161</v>
      </c>
      <c r="L19" s="379" t="s">
        <v>162</v>
      </c>
      <c r="M19" s="379" t="s">
        <v>163</v>
      </c>
      <c r="N19" s="379" t="s">
        <v>164</v>
      </c>
      <c r="O19" s="379" t="s">
        <v>160</v>
      </c>
      <c r="P19" s="379" t="s">
        <v>161</v>
      </c>
      <c r="Q19" s="379" t="s">
        <v>162</v>
      </c>
      <c r="R19" s="379" t="s">
        <v>163</v>
      </c>
      <c r="S19" s="379" t="s">
        <v>164</v>
      </c>
      <c r="T19" s="379" t="s">
        <v>160</v>
      </c>
      <c r="U19" s="379" t="s">
        <v>161</v>
      </c>
      <c r="V19" s="379" t="s">
        <v>162</v>
      </c>
      <c r="W19" s="379" t="s">
        <v>163</v>
      </c>
      <c r="X19" s="379" t="s">
        <v>164</v>
      </c>
      <c r="Y19" s="379" t="s">
        <v>160</v>
      </c>
      <c r="Z19" s="379" t="s">
        <v>161</v>
      </c>
      <c r="AA19" s="379" t="s">
        <v>162</v>
      </c>
      <c r="AB19" s="379" t="s">
        <v>163</v>
      </c>
      <c r="AC19" s="379" t="s">
        <v>164</v>
      </c>
      <c r="AD19" s="379" t="s">
        <v>160</v>
      </c>
      <c r="AE19" s="379" t="s">
        <v>161</v>
      </c>
      <c r="AF19" s="379" t="s">
        <v>162</v>
      </c>
      <c r="AG19" s="379" t="s">
        <v>163</v>
      </c>
      <c r="AH19" s="379" t="s">
        <v>164</v>
      </c>
      <c r="AI19" s="379" t="s">
        <v>160</v>
      </c>
      <c r="AJ19" s="379" t="s">
        <v>161</v>
      </c>
      <c r="AK19" s="379" t="s">
        <v>162</v>
      </c>
      <c r="AL19" s="379" t="s">
        <v>163</v>
      </c>
      <c r="AM19" s="379" t="s">
        <v>164</v>
      </c>
      <c r="AN19" s="379" t="s">
        <v>160</v>
      </c>
      <c r="AO19" s="379" t="s">
        <v>161</v>
      </c>
      <c r="AP19" s="379" t="s">
        <v>162</v>
      </c>
      <c r="AQ19" s="379" t="s">
        <v>163</v>
      </c>
      <c r="AR19" s="379" t="s">
        <v>164</v>
      </c>
      <c r="AS19" s="379" t="s">
        <v>160</v>
      </c>
      <c r="AT19" s="379" t="s">
        <v>161</v>
      </c>
      <c r="AU19" s="379" t="s">
        <v>162</v>
      </c>
      <c r="AV19" s="379" t="s">
        <v>163</v>
      </c>
      <c r="AW19" s="379" t="s">
        <v>164</v>
      </c>
      <c r="AX19" s="379" t="s">
        <v>160</v>
      </c>
      <c r="AY19" s="379" t="s">
        <v>161</v>
      </c>
      <c r="AZ19" s="379" t="s">
        <v>162</v>
      </c>
      <c r="BA19" s="379" t="s">
        <v>163</v>
      </c>
      <c r="BB19" s="379" t="s">
        <v>164</v>
      </c>
      <c r="BC19" s="379" t="s">
        <v>160</v>
      </c>
      <c r="BD19" s="379" t="s">
        <v>161</v>
      </c>
      <c r="BE19" s="379" t="s">
        <v>162</v>
      </c>
      <c r="BF19" s="379" t="s">
        <v>163</v>
      </c>
      <c r="BG19" s="379" t="s">
        <v>164</v>
      </c>
      <c r="BH19" s="902"/>
    </row>
    <row r="20" spans="1:60">
      <c r="A20" s="380">
        <v>1</v>
      </c>
      <c r="B20" s="380">
        <v>2</v>
      </c>
      <c r="C20" s="380">
        <v>3</v>
      </c>
      <c r="D20" s="380">
        <f>C20+1</f>
        <v>4</v>
      </c>
      <c r="E20" s="380" t="s">
        <v>928</v>
      </c>
      <c r="F20" s="380" t="s">
        <v>929</v>
      </c>
      <c r="G20" s="380" t="s">
        <v>930</v>
      </c>
      <c r="H20" s="380" t="s">
        <v>931</v>
      </c>
      <c r="I20" s="380" t="s">
        <v>932</v>
      </c>
      <c r="J20" s="380" t="s">
        <v>935</v>
      </c>
      <c r="K20" s="380" t="s">
        <v>936</v>
      </c>
      <c r="L20" s="380" t="s">
        <v>937</v>
      </c>
      <c r="M20" s="380" t="s">
        <v>938</v>
      </c>
      <c r="N20" s="380" t="s">
        <v>939</v>
      </c>
      <c r="O20" s="380" t="s">
        <v>942</v>
      </c>
      <c r="P20" s="380" t="s">
        <v>943</v>
      </c>
      <c r="Q20" s="380" t="s">
        <v>944</v>
      </c>
      <c r="R20" s="380" t="s">
        <v>945</v>
      </c>
      <c r="S20" s="380" t="s">
        <v>946</v>
      </c>
      <c r="T20" s="380" t="s">
        <v>949</v>
      </c>
      <c r="U20" s="380" t="s">
        <v>950</v>
      </c>
      <c r="V20" s="380" t="s">
        <v>951</v>
      </c>
      <c r="W20" s="380" t="s">
        <v>952</v>
      </c>
      <c r="X20" s="380" t="s">
        <v>953</v>
      </c>
      <c r="Y20" s="380" t="s">
        <v>956</v>
      </c>
      <c r="Z20" s="380" t="s">
        <v>957</v>
      </c>
      <c r="AA20" s="380" t="s">
        <v>958</v>
      </c>
      <c r="AB20" s="380" t="s">
        <v>959</v>
      </c>
      <c r="AC20" s="380" t="s">
        <v>960</v>
      </c>
      <c r="AD20" s="380" t="s">
        <v>963</v>
      </c>
      <c r="AE20" s="380" t="s">
        <v>964</v>
      </c>
      <c r="AF20" s="380" t="s">
        <v>965</v>
      </c>
      <c r="AG20" s="380" t="s">
        <v>966</v>
      </c>
      <c r="AH20" s="380" t="s">
        <v>967</v>
      </c>
      <c r="AI20" s="380" t="s">
        <v>970</v>
      </c>
      <c r="AJ20" s="380" t="s">
        <v>971</v>
      </c>
      <c r="AK20" s="380" t="s">
        <v>972</v>
      </c>
      <c r="AL20" s="380" t="s">
        <v>973</v>
      </c>
      <c r="AM20" s="380" t="s">
        <v>1028</v>
      </c>
      <c r="AN20" s="380" t="s">
        <v>977</v>
      </c>
      <c r="AO20" s="380" t="s">
        <v>978</v>
      </c>
      <c r="AP20" s="380" t="s">
        <v>979</v>
      </c>
      <c r="AQ20" s="380" t="s">
        <v>980</v>
      </c>
      <c r="AR20" s="380" t="s">
        <v>981</v>
      </c>
      <c r="AS20" s="380" t="s">
        <v>984</v>
      </c>
      <c r="AT20" s="380" t="s">
        <v>985</v>
      </c>
      <c r="AU20" s="380" t="s">
        <v>986</v>
      </c>
      <c r="AV20" s="380" t="s">
        <v>987</v>
      </c>
      <c r="AW20" s="380" t="s">
        <v>988</v>
      </c>
      <c r="AX20" s="380" t="s">
        <v>991</v>
      </c>
      <c r="AY20" s="380" t="s">
        <v>992</v>
      </c>
      <c r="AZ20" s="380" t="s">
        <v>993</v>
      </c>
      <c r="BA20" s="380" t="s">
        <v>994</v>
      </c>
      <c r="BB20" s="380" t="s">
        <v>995</v>
      </c>
      <c r="BC20" s="380" t="s">
        <v>1001</v>
      </c>
      <c r="BD20" s="380" t="s">
        <v>1002</v>
      </c>
      <c r="BE20" s="380" t="s">
        <v>1003</v>
      </c>
      <c r="BF20" s="380" t="s">
        <v>1004</v>
      </c>
      <c r="BG20" s="380" t="s">
        <v>1005</v>
      </c>
      <c r="BH20" s="380">
        <v>8</v>
      </c>
    </row>
    <row r="21" spans="1:60">
      <c r="A21" s="381" t="s">
        <v>22</v>
      </c>
      <c r="B21" s="382" t="s">
        <v>23</v>
      </c>
      <c r="C21" s="383" t="s">
        <v>24</v>
      </c>
      <c r="D21" s="380" t="s">
        <v>174</v>
      </c>
      <c r="E21" s="380">
        <v>0</v>
      </c>
      <c r="F21" s="380">
        <v>0</v>
      </c>
      <c r="G21" s="380">
        <v>0</v>
      </c>
      <c r="H21" s="380">
        <v>0</v>
      </c>
      <c r="I21" s="380">
        <v>0</v>
      </c>
      <c r="J21" s="380">
        <v>0</v>
      </c>
      <c r="K21" s="380"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80">
        <v>0</v>
      </c>
      <c r="S21" s="380">
        <v>0</v>
      </c>
      <c r="T21" s="380">
        <v>0</v>
      </c>
      <c r="U21" s="380">
        <v>0</v>
      </c>
      <c r="V21" s="380">
        <v>0</v>
      </c>
      <c r="W21" s="380">
        <v>0</v>
      </c>
      <c r="X21" s="380">
        <v>0</v>
      </c>
      <c r="Y21" s="380">
        <v>0</v>
      </c>
      <c r="Z21" s="380">
        <v>0</v>
      </c>
      <c r="AA21" s="380">
        <v>0</v>
      </c>
      <c r="AB21" s="380">
        <v>0</v>
      </c>
      <c r="AC21" s="380">
        <v>0</v>
      </c>
      <c r="AD21" s="380">
        <v>0</v>
      </c>
      <c r="AE21" s="380">
        <v>0</v>
      </c>
      <c r="AF21" s="380">
        <v>0</v>
      </c>
      <c r="AG21" s="380">
        <v>0</v>
      </c>
      <c r="AH21" s="380">
        <v>0</v>
      </c>
      <c r="AI21" s="380">
        <v>0</v>
      </c>
      <c r="AJ21" s="380">
        <v>0</v>
      </c>
      <c r="AK21" s="380">
        <v>0</v>
      </c>
      <c r="AL21" s="380">
        <v>0</v>
      </c>
      <c r="AM21" s="380">
        <v>0</v>
      </c>
      <c r="AN21" s="380">
        <v>0</v>
      </c>
      <c r="AO21" s="380">
        <v>0</v>
      </c>
      <c r="AP21" s="380">
        <v>0</v>
      </c>
      <c r="AQ21" s="380">
        <v>0</v>
      </c>
      <c r="AR21" s="380">
        <v>0</v>
      </c>
      <c r="AS21" s="380">
        <v>0</v>
      </c>
      <c r="AT21" s="380">
        <v>0</v>
      </c>
      <c r="AU21" s="380">
        <v>0</v>
      </c>
      <c r="AV21" s="380">
        <v>0</v>
      </c>
      <c r="AW21" s="380">
        <v>0</v>
      </c>
      <c r="AX21" s="380">
        <v>0</v>
      </c>
      <c r="AY21" s="380">
        <v>0</v>
      </c>
      <c r="AZ21" s="380">
        <v>0</v>
      </c>
      <c r="BA21" s="380">
        <v>0</v>
      </c>
      <c r="BB21" s="380">
        <v>0</v>
      </c>
      <c r="BC21" s="380">
        <v>0</v>
      </c>
      <c r="BD21" s="380">
        <v>0</v>
      </c>
      <c r="BE21" s="380">
        <v>0</v>
      </c>
      <c r="BF21" s="380">
        <v>0</v>
      </c>
      <c r="BG21" s="380">
        <v>0</v>
      </c>
      <c r="BH21" s="380">
        <v>0</v>
      </c>
    </row>
    <row r="22" spans="1:60" ht="31.5">
      <c r="A22" s="385" t="s">
        <v>25</v>
      </c>
      <c r="B22" s="386" t="s">
        <v>26</v>
      </c>
      <c r="C22" s="383" t="s">
        <v>24</v>
      </c>
      <c r="D22" s="380" t="s">
        <v>174</v>
      </c>
      <c r="E22" s="380">
        <v>0</v>
      </c>
      <c r="F22" s="380">
        <v>0</v>
      </c>
      <c r="G22" s="380">
        <v>0</v>
      </c>
      <c r="H22" s="380">
        <v>0</v>
      </c>
      <c r="I22" s="380">
        <v>0</v>
      </c>
      <c r="J22" s="380">
        <v>0</v>
      </c>
      <c r="K22" s="380"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80">
        <v>0</v>
      </c>
      <c r="S22" s="380">
        <v>0</v>
      </c>
      <c r="T22" s="380">
        <v>0</v>
      </c>
      <c r="U22" s="380">
        <v>0</v>
      </c>
      <c r="V22" s="380">
        <v>0</v>
      </c>
      <c r="W22" s="380">
        <v>0</v>
      </c>
      <c r="X22" s="380">
        <v>0</v>
      </c>
      <c r="Y22" s="380">
        <v>0</v>
      </c>
      <c r="Z22" s="380">
        <v>0</v>
      </c>
      <c r="AA22" s="380">
        <v>0</v>
      </c>
      <c r="AB22" s="380">
        <v>0</v>
      </c>
      <c r="AC22" s="380">
        <v>0</v>
      </c>
      <c r="AD22" s="380">
        <v>0</v>
      </c>
      <c r="AE22" s="380">
        <v>0</v>
      </c>
      <c r="AF22" s="380">
        <v>0</v>
      </c>
      <c r="AG22" s="380">
        <v>0</v>
      </c>
      <c r="AH22" s="380">
        <v>0</v>
      </c>
      <c r="AI22" s="380">
        <v>0</v>
      </c>
      <c r="AJ22" s="380">
        <v>0</v>
      </c>
      <c r="AK22" s="380">
        <v>0</v>
      </c>
      <c r="AL22" s="380">
        <v>0</v>
      </c>
      <c r="AM22" s="380">
        <v>0</v>
      </c>
      <c r="AN22" s="380">
        <v>0</v>
      </c>
      <c r="AO22" s="380">
        <v>0</v>
      </c>
      <c r="AP22" s="380">
        <v>0</v>
      </c>
      <c r="AQ22" s="380">
        <v>0</v>
      </c>
      <c r="AR22" s="380">
        <v>0</v>
      </c>
      <c r="AS22" s="380">
        <v>0</v>
      </c>
      <c r="AT22" s="380">
        <v>0</v>
      </c>
      <c r="AU22" s="380">
        <v>0</v>
      </c>
      <c r="AV22" s="380">
        <v>0</v>
      </c>
      <c r="AW22" s="380">
        <v>0</v>
      </c>
      <c r="AX22" s="380">
        <v>0</v>
      </c>
      <c r="AY22" s="380">
        <v>0</v>
      </c>
      <c r="AZ22" s="380">
        <v>0</v>
      </c>
      <c r="BA22" s="380">
        <v>0</v>
      </c>
      <c r="BB22" s="380">
        <v>0</v>
      </c>
      <c r="BC22" s="380">
        <v>0</v>
      </c>
      <c r="BD22" s="380">
        <v>0</v>
      </c>
      <c r="BE22" s="380">
        <v>0</v>
      </c>
      <c r="BF22" s="380">
        <v>0</v>
      </c>
      <c r="BG22" s="380">
        <v>0</v>
      </c>
      <c r="BH22" s="380">
        <v>0</v>
      </c>
    </row>
    <row r="23" spans="1:60" ht="31.5">
      <c r="A23" s="385" t="s">
        <v>27</v>
      </c>
      <c r="B23" s="386" t="s">
        <v>28</v>
      </c>
      <c r="C23" s="383" t="s">
        <v>24</v>
      </c>
      <c r="D23" s="380" t="s">
        <v>174</v>
      </c>
      <c r="E23" s="380">
        <v>0</v>
      </c>
      <c r="F23" s="380">
        <v>0</v>
      </c>
      <c r="G23" s="380">
        <v>0</v>
      </c>
      <c r="H23" s="380">
        <v>0</v>
      </c>
      <c r="I23" s="380">
        <v>0</v>
      </c>
      <c r="J23" s="380">
        <v>0</v>
      </c>
      <c r="K23" s="380">
        <v>0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80">
        <v>0</v>
      </c>
      <c r="S23" s="380">
        <v>0</v>
      </c>
      <c r="T23" s="380">
        <v>0</v>
      </c>
      <c r="U23" s="380">
        <v>0</v>
      </c>
      <c r="V23" s="380"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  <c r="AD23" s="380">
        <v>0</v>
      </c>
      <c r="AE23" s="380">
        <v>0</v>
      </c>
      <c r="AF23" s="380">
        <v>0</v>
      </c>
      <c r="AG23" s="380">
        <v>0</v>
      </c>
      <c r="AH23" s="380">
        <v>0</v>
      </c>
      <c r="AI23" s="380">
        <v>0</v>
      </c>
      <c r="AJ23" s="380">
        <v>0</v>
      </c>
      <c r="AK23" s="380">
        <v>0</v>
      </c>
      <c r="AL23" s="380">
        <v>0</v>
      </c>
      <c r="AM23" s="380">
        <v>0</v>
      </c>
      <c r="AN23" s="380">
        <v>0</v>
      </c>
      <c r="AO23" s="380">
        <v>0</v>
      </c>
      <c r="AP23" s="380">
        <v>0</v>
      </c>
      <c r="AQ23" s="380">
        <v>0</v>
      </c>
      <c r="AR23" s="380">
        <v>0</v>
      </c>
      <c r="AS23" s="380">
        <v>0</v>
      </c>
      <c r="AT23" s="380">
        <v>0</v>
      </c>
      <c r="AU23" s="380">
        <v>0</v>
      </c>
      <c r="AV23" s="380">
        <v>0</v>
      </c>
      <c r="AW23" s="380">
        <v>0</v>
      </c>
      <c r="AX23" s="380">
        <v>0</v>
      </c>
      <c r="AY23" s="380">
        <v>0</v>
      </c>
      <c r="AZ23" s="380">
        <v>0</v>
      </c>
      <c r="BA23" s="380">
        <v>0</v>
      </c>
      <c r="BB23" s="380">
        <v>0</v>
      </c>
      <c r="BC23" s="380">
        <v>0</v>
      </c>
      <c r="BD23" s="380">
        <v>0</v>
      </c>
      <c r="BE23" s="380">
        <v>0</v>
      </c>
      <c r="BF23" s="380">
        <v>0</v>
      </c>
      <c r="BG23" s="380">
        <v>0</v>
      </c>
      <c r="BH23" s="380">
        <v>0</v>
      </c>
    </row>
    <row r="24" spans="1:60">
      <c r="A24" s="385" t="s">
        <v>29</v>
      </c>
      <c r="B24" s="386" t="s">
        <v>30</v>
      </c>
      <c r="C24" s="383" t="s">
        <v>24</v>
      </c>
      <c r="D24" s="380" t="s">
        <v>174</v>
      </c>
      <c r="E24" s="380">
        <v>0</v>
      </c>
      <c r="F24" s="380">
        <v>0</v>
      </c>
      <c r="G24" s="380">
        <v>0</v>
      </c>
      <c r="H24" s="380">
        <v>0</v>
      </c>
      <c r="I24" s="380">
        <v>0</v>
      </c>
      <c r="J24" s="380">
        <v>0</v>
      </c>
      <c r="K24" s="380"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80">
        <v>0</v>
      </c>
      <c r="S24" s="380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  <c r="AE24" s="380">
        <v>0</v>
      </c>
      <c r="AF24" s="380">
        <v>0</v>
      </c>
      <c r="AG24" s="380">
        <v>0</v>
      </c>
      <c r="AH24" s="380">
        <v>0</v>
      </c>
      <c r="AI24" s="380">
        <v>0</v>
      </c>
      <c r="AJ24" s="380">
        <v>0</v>
      </c>
      <c r="AK24" s="380">
        <v>0</v>
      </c>
      <c r="AL24" s="380">
        <v>0</v>
      </c>
      <c r="AM24" s="380">
        <v>0</v>
      </c>
      <c r="AN24" s="380">
        <v>0</v>
      </c>
      <c r="AO24" s="380">
        <v>0</v>
      </c>
      <c r="AP24" s="380">
        <v>0</v>
      </c>
      <c r="AQ24" s="380">
        <v>0</v>
      </c>
      <c r="AR24" s="380">
        <v>0</v>
      </c>
      <c r="AS24" s="380">
        <v>0</v>
      </c>
      <c r="AT24" s="380">
        <v>0</v>
      </c>
      <c r="AU24" s="380">
        <v>0</v>
      </c>
      <c r="AV24" s="380">
        <v>0</v>
      </c>
      <c r="AW24" s="380">
        <v>0</v>
      </c>
      <c r="AX24" s="380">
        <v>0</v>
      </c>
      <c r="AY24" s="380">
        <v>0</v>
      </c>
      <c r="AZ24" s="380">
        <v>0</v>
      </c>
      <c r="BA24" s="380">
        <v>0</v>
      </c>
      <c r="BB24" s="380">
        <v>0</v>
      </c>
      <c r="BC24" s="380">
        <v>0</v>
      </c>
      <c r="BD24" s="380">
        <v>0</v>
      </c>
      <c r="BE24" s="380">
        <v>0</v>
      </c>
      <c r="BF24" s="380">
        <v>0</v>
      </c>
      <c r="BG24" s="380">
        <v>0</v>
      </c>
      <c r="BH24" s="380">
        <v>0</v>
      </c>
    </row>
    <row r="25" spans="1:60">
      <c r="A25" s="385">
        <v>1</v>
      </c>
      <c r="B25" s="386" t="s">
        <v>31</v>
      </c>
      <c r="C25" s="383" t="s">
        <v>24</v>
      </c>
      <c r="D25" s="380" t="s">
        <v>174</v>
      </c>
      <c r="E25" s="380">
        <v>0</v>
      </c>
      <c r="F25" s="380">
        <v>0</v>
      </c>
      <c r="G25" s="380">
        <v>0</v>
      </c>
      <c r="H25" s="380">
        <v>0</v>
      </c>
      <c r="I25" s="380">
        <v>0</v>
      </c>
      <c r="J25" s="380">
        <v>0</v>
      </c>
      <c r="K25" s="380"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80">
        <v>0</v>
      </c>
      <c r="S25" s="380">
        <v>0</v>
      </c>
      <c r="T25" s="380">
        <v>0</v>
      </c>
      <c r="U25" s="380">
        <v>0</v>
      </c>
      <c r="V25" s="380"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  <c r="AD25" s="380">
        <v>0</v>
      </c>
      <c r="AE25" s="380">
        <v>0</v>
      </c>
      <c r="AF25" s="380">
        <v>0</v>
      </c>
      <c r="AG25" s="380">
        <v>0</v>
      </c>
      <c r="AH25" s="380">
        <v>0</v>
      </c>
      <c r="AI25" s="380">
        <v>0</v>
      </c>
      <c r="AJ25" s="380">
        <v>0</v>
      </c>
      <c r="AK25" s="380">
        <v>0</v>
      </c>
      <c r="AL25" s="380">
        <v>0</v>
      </c>
      <c r="AM25" s="380">
        <v>0</v>
      </c>
      <c r="AN25" s="380">
        <v>0</v>
      </c>
      <c r="AO25" s="380">
        <v>0</v>
      </c>
      <c r="AP25" s="380">
        <v>0</v>
      </c>
      <c r="AQ25" s="380">
        <v>0</v>
      </c>
      <c r="AR25" s="380">
        <v>0</v>
      </c>
      <c r="AS25" s="380">
        <v>0</v>
      </c>
      <c r="AT25" s="380">
        <v>0</v>
      </c>
      <c r="AU25" s="380">
        <v>0</v>
      </c>
      <c r="AV25" s="380">
        <v>0</v>
      </c>
      <c r="AW25" s="380">
        <v>0</v>
      </c>
      <c r="AX25" s="380">
        <v>0</v>
      </c>
      <c r="AY25" s="380">
        <v>0</v>
      </c>
      <c r="AZ25" s="380">
        <v>0</v>
      </c>
      <c r="BA25" s="380">
        <v>0</v>
      </c>
      <c r="BB25" s="380">
        <v>0</v>
      </c>
      <c r="BC25" s="380">
        <v>0</v>
      </c>
      <c r="BD25" s="380">
        <v>0</v>
      </c>
      <c r="BE25" s="380">
        <v>0</v>
      </c>
      <c r="BF25" s="380">
        <v>0</v>
      </c>
      <c r="BG25" s="380">
        <v>0</v>
      </c>
      <c r="BH25" s="380">
        <v>0</v>
      </c>
    </row>
    <row r="26" spans="1:60" ht="31.5">
      <c r="A26" s="387" t="s">
        <v>32</v>
      </c>
      <c r="B26" s="386" t="s">
        <v>33</v>
      </c>
      <c r="C26" s="383" t="s">
        <v>24</v>
      </c>
      <c r="D26" s="380" t="s">
        <v>174</v>
      </c>
      <c r="E26" s="380">
        <v>0</v>
      </c>
      <c r="F26" s="380">
        <v>0</v>
      </c>
      <c r="G26" s="380">
        <v>0</v>
      </c>
      <c r="H26" s="380">
        <v>0</v>
      </c>
      <c r="I26" s="380">
        <v>0</v>
      </c>
      <c r="J26" s="380">
        <v>0</v>
      </c>
      <c r="K26" s="380"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80">
        <v>0</v>
      </c>
      <c r="S26" s="380">
        <v>0</v>
      </c>
      <c r="T26" s="380">
        <v>0</v>
      </c>
      <c r="U26" s="380">
        <v>0</v>
      </c>
      <c r="V26" s="380">
        <v>0</v>
      </c>
      <c r="W26" s="380">
        <v>0</v>
      </c>
      <c r="X26" s="380">
        <v>0</v>
      </c>
      <c r="Y26" s="380">
        <v>0</v>
      </c>
      <c r="Z26" s="380">
        <v>0</v>
      </c>
      <c r="AA26" s="380">
        <v>0</v>
      </c>
      <c r="AB26" s="380">
        <v>0</v>
      </c>
      <c r="AC26" s="380">
        <v>0</v>
      </c>
      <c r="AD26" s="380">
        <v>0</v>
      </c>
      <c r="AE26" s="380">
        <v>0</v>
      </c>
      <c r="AF26" s="380">
        <v>0</v>
      </c>
      <c r="AG26" s="380">
        <v>0</v>
      </c>
      <c r="AH26" s="380">
        <v>0</v>
      </c>
      <c r="AI26" s="380">
        <v>0</v>
      </c>
      <c r="AJ26" s="380">
        <v>0</v>
      </c>
      <c r="AK26" s="380">
        <v>0</v>
      </c>
      <c r="AL26" s="380">
        <v>0</v>
      </c>
      <c r="AM26" s="380">
        <v>0</v>
      </c>
      <c r="AN26" s="380">
        <v>0</v>
      </c>
      <c r="AO26" s="380">
        <v>0</v>
      </c>
      <c r="AP26" s="380">
        <v>0</v>
      </c>
      <c r="AQ26" s="380">
        <v>0</v>
      </c>
      <c r="AR26" s="380">
        <v>0</v>
      </c>
      <c r="AS26" s="380">
        <v>0</v>
      </c>
      <c r="AT26" s="380">
        <v>0</v>
      </c>
      <c r="AU26" s="380">
        <v>0</v>
      </c>
      <c r="AV26" s="380">
        <v>0</v>
      </c>
      <c r="AW26" s="380">
        <v>0</v>
      </c>
      <c r="AX26" s="380">
        <v>0</v>
      </c>
      <c r="AY26" s="380">
        <v>0</v>
      </c>
      <c r="AZ26" s="380">
        <v>0</v>
      </c>
      <c r="BA26" s="380">
        <v>0</v>
      </c>
      <c r="BB26" s="380">
        <v>0</v>
      </c>
      <c r="BC26" s="380">
        <v>0</v>
      </c>
      <c r="BD26" s="380">
        <v>0</v>
      </c>
      <c r="BE26" s="380">
        <v>0</v>
      </c>
      <c r="BF26" s="380">
        <v>0</v>
      </c>
      <c r="BG26" s="380">
        <v>0</v>
      </c>
      <c r="BH26" s="380">
        <v>0</v>
      </c>
    </row>
    <row r="27" spans="1:60" ht="31.5">
      <c r="A27" s="387" t="s">
        <v>34</v>
      </c>
      <c r="B27" s="386" t="s">
        <v>35</v>
      </c>
      <c r="C27" s="380" t="s">
        <v>24</v>
      </c>
      <c r="D27" s="380" t="s">
        <v>174</v>
      </c>
      <c r="E27" s="380">
        <v>0</v>
      </c>
      <c r="F27" s="380">
        <v>0</v>
      </c>
      <c r="G27" s="380">
        <v>0</v>
      </c>
      <c r="H27" s="380">
        <v>0</v>
      </c>
      <c r="I27" s="380">
        <v>0</v>
      </c>
      <c r="J27" s="380">
        <v>0</v>
      </c>
      <c r="K27" s="380"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80">
        <v>0</v>
      </c>
      <c r="S27" s="380">
        <v>0</v>
      </c>
      <c r="T27" s="380">
        <v>0</v>
      </c>
      <c r="U27" s="380">
        <v>0</v>
      </c>
      <c r="V27" s="380">
        <v>0</v>
      </c>
      <c r="W27" s="380">
        <v>0</v>
      </c>
      <c r="X27" s="380">
        <v>0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  <c r="AE27" s="380">
        <v>0</v>
      </c>
      <c r="AF27" s="380">
        <v>0</v>
      </c>
      <c r="AG27" s="380">
        <v>0</v>
      </c>
      <c r="AH27" s="380">
        <v>0</v>
      </c>
      <c r="AI27" s="380">
        <v>0</v>
      </c>
      <c r="AJ27" s="380">
        <v>0</v>
      </c>
      <c r="AK27" s="380">
        <v>0</v>
      </c>
      <c r="AL27" s="380">
        <v>0</v>
      </c>
      <c r="AM27" s="380">
        <v>0</v>
      </c>
      <c r="AN27" s="380">
        <v>0</v>
      </c>
      <c r="AO27" s="380">
        <v>0</v>
      </c>
      <c r="AP27" s="380">
        <v>0</v>
      </c>
      <c r="AQ27" s="380">
        <v>0</v>
      </c>
      <c r="AR27" s="380">
        <v>0</v>
      </c>
      <c r="AS27" s="380">
        <v>0</v>
      </c>
      <c r="AT27" s="380">
        <v>0</v>
      </c>
      <c r="AU27" s="380">
        <v>0</v>
      </c>
      <c r="AV27" s="380">
        <v>0</v>
      </c>
      <c r="AW27" s="380">
        <v>0</v>
      </c>
      <c r="AX27" s="380">
        <v>0</v>
      </c>
      <c r="AY27" s="380">
        <v>0</v>
      </c>
      <c r="AZ27" s="380">
        <v>0</v>
      </c>
      <c r="BA27" s="380">
        <v>0</v>
      </c>
      <c r="BB27" s="380">
        <v>0</v>
      </c>
      <c r="BC27" s="380">
        <v>0</v>
      </c>
      <c r="BD27" s="380">
        <v>0</v>
      </c>
      <c r="BE27" s="380">
        <v>0</v>
      </c>
      <c r="BF27" s="380">
        <v>0</v>
      </c>
      <c r="BG27" s="380">
        <v>0</v>
      </c>
      <c r="BH27" s="380">
        <v>0</v>
      </c>
    </row>
    <row r="28" spans="1:60" ht="31.5">
      <c r="A28" s="387" t="s">
        <v>36</v>
      </c>
      <c r="B28" s="386" t="s">
        <v>37</v>
      </c>
      <c r="C28" s="380" t="s">
        <v>24</v>
      </c>
      <c r="D28" s="380" t="s">
        <v>174</v>
      </c>
      <c r="E28" s="380">
        <v>0</v>
      </c>
      <c r="F28" s="380">
        <v>0</v>
      </c>
      <c r="G28" s="380">
        <v>0</v>
      </c>
      <c r="H28" s="380">
        <v>0</v>
      </c>
      <c r="I28" s="380">
        <v>0</v>
      </c>
      <c r="J28" s="380">
        <v>0</v>
      </c>
      <c r="K28" s="380"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80">
        <v>0</v>
      </c>
      <c r="S28" s="380">
        <v>0</v>
      </c>
      <c r="T28" s="380">
        <v>0</v>
      </c>
      <c r="U28" s="380">
        <v>0</v>
      </c>
      <c r="V28" s="380"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  <c r="AE28" s="380">
        <v>0</v>
      </c>
      <c r="AF28" s="380">
        <v>0</v>
      </c>
      <c r="AG28" s="380">
        <v>0</v>
      </c>
      <c r="AH28" s="380">
        <v>0</v>
      </c>
      <c r="AI28" s="380">
        <v>0</v>
      </c>
      <c r="AJ28" s="380">
        <v>0</v>
      </c>
      <c r="AK28" s="380">
        <v>0</v>
      </c>
      <c r="AL28" s="380">
        <v>0</v>
      </c>
      <c r="AM28" s="380">
        <v>0</v>
      </c>
      <c r="AN28" s="380">
        <v>0</v>
      </c>
      <c r="AO28" s="380">
        <v>0</v>
      </c>
      <c r="AP28" s="380">
        <v>0</v>
      </c>
      <c r="AQ28" s="380">
        <v>0</v>
      </c>
      <c r="AR28" s="380">
        <v>0</v>
      </c>
      <c r="AS28" s="380">
        <v>0</v>
      </c>
      <c r="AT28" s="380">
        <v>0</v>
      </c>
      <c r="AU28" s="380">
        <v>0</v>
      </c>
      <c r="AV28" s="380">
        <v>0</v>
      </c>
      <c r="AW28" s="380">
        <v>0</v>
      </c>
      <c r="AX28" s="380">
        <v>0</v>
      </c>
      <c r="AY28" s="380">
        <v>0</v>
      </c>
      <c r="AZ28" s="380">
        <v>0</v>
      </c>
      <c r="BA28" s="380">
        <v>0</v>
      </c>
      <c r="BB28" s="380">
        <v>0</v>
      </c>
      <c r="BC28" s="380">
        <v>0</v>
      </c>
      <c r="BD28" s="380">
        <v>0</v>
      </c>
      <c r="BE28" s="380">
        <v>0</v>
      </c>
      <c r="BF28" s="380">
        <v>0</v>
      </c>
      <c r="BG28" s="380">
        <v>0</v>
      </c>
      <c r="BH28" s="380">
        <v>0</v>
      </c>
    </row>
    <row r="29" spans="1:60">
      <c r="A29" s="388" t="s">
        <v>38</v>
      </c>
      <c r="B29" s="389" t="s">
        <v>39</v>
      </c>
      <c r="C29" s="390" t="s">
        <v>40</v>
      </c>
      <c r="D29" s="380" t="s">
        <v>174</v>
      </c>
      <c r="E29" s="380">
        <v>0</v>
      </c>
      <c r="F29" s="380">
        <v>0</v>
      </c>
      <c r="G29" s="380">
        <v>0</v>
      </c>
      <c r="H29" s="380">
        <v>0</v>
      </c>
      <c r="I29" s="380">
        <v>0</v>
      </c>
      <c r="J29" s="380">
        <v>0</v>
      </c>
      <c r="K29" s="380"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80">
        <v>0</v>
      </c>
      <c r="S29" s="380">
        <v>0</v>
      </c>
      <c r="T29" s="380">
        <v>0</v>
      </c>
      <c r="U29" s="380">
        <v>0</v>
      </c>
      <c r="V29" s="380">
        <v>0</v>
      </c>
      <c r="W29" s="380">
        <v>0</v>
      </c>
      <c r="X29" s="380">
        <v>0</v>
      </c>
      <c r="Y29" s="380">
        <v>0</v>
      </c>
      <c r="Z29" s="380">
        <v>0</v>
      </c>
      <c r="AA29" s="380">
        <v>0</v>
      </c>
      <c r="AB29" s="380">
        <v>0</v>
      </c>
      <c r="AC29" s="380">
        <v>0</v>
      </c>
      <c r="AD29" s="380">
        <v>0</v>
      </c>
      <c r="AE29" s="380">
        <v>0</v>
      </c>
      <c r="AF29" s="380">
        <v>0</v>
      </c>
      <c r="AG29" s="380">
        <v>0</v>
      </c>
      <c r="AH29" s="380">
        <v>0</v>
      </c>
      <c r="AI29" s="380">
        <v>0</v>
      </c>
      <c r="AJ29" s="380">
        <v>0</v>
      </c>
      <c r="AK29" s="380">
        <v>0</v>
      </c>
      <c r="AL29" s="380">
        <v>0</v>
      </c>
      <c r="AM29" s="380">
        <v>0</v>
      </c>
      <c r="AN29" s="380">
        <v>0</v>
      </c>
      <c r="AO29" s="380">
        <v>0</v>
      </c>
      <c r="AP29" s="380">
        <v>0</v>
      </c>
      <c r="AQ29" s="380">
        <v>0</v>
      </c>
      <c r="AR29" s="380">
        <v>0</v>
      </c>
      <c r="AS29" s="380">
        <v>0</v>
      </c>
      <c r="AT29" s="380">
        <v>0</v>
      </c>
      <c r="AU29" s="380">
        <v>0</v>
      </c>
      <c r="AV29" s="380">
        <v>0</v>
      </c>
      <c r="AW29" s="380">
        <v>0</v>
      </c>
      <c r="AX29" s="380">
        <v>0</v>
      </c>
      <c r="AY29" s="380">
        <v>0</v>
      </c>
      <c r="AZ29" s="380">
        <v>0</v>
      </c>
      <c r="BA29" s="380">
        <v>0</v>
      </c>
      <c r="BB29" s="380">
        <v>0</v>
      </c>
      <c r="BC29" s="380">
        <v>0</v>
      </c>
      <c r="BD29" s="380">
        <v>0</v>
      </c>
      <c r="BE29" s="380">
        <v>0</v>
      </c>
      <c r="BF29" s="380">
        <v>0</v>
      </c>
      <c r="BG29" s="380">
        <v>0</v>
      </c>
      <c r="BH29" s="380">
        <v>0</v>
      </c>
    </row>
    <row r="30" spans="1:60" ht="24.75">
      <c r="A30" s="388" t="s">
        <v>41</v>
      </c>
      <c r="B30" s="389" t="s">
        <v>42</v>
      </c>
      <c r="C30" s="390" t="s">
        <v>43</v>
      </c>
      <c r="D30" s="380" t="s">
        <v>174</v>
      </c>
      <c r="E30" s="380">
        <v>0</v>
      </c>
      <c r="F30" s="380">
        <v>0</v>
      </c>
      <c r="G30" s="380">
        <v>0</v>
      </c>
      <c r="H30" s="380">
        <v>0</v>
      </c>
      <c r="I30" s="380">
        <v>0</v>
      </c>
      <c r="J30" s="380">
        <v>0</v>
      </c>
      <c r="K30" s="380"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80">
        <v>0</v>
      </c>
      <c r="S30" s="380">
        <v>0</v>
      </c>
      <c r="T30" s="380">
        <v>0</v>
      </c>
      <c r="U30" s="380">
        <v>0</v>
      </c>
      <c r="V30" s="380"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0</v>
      </c>
      <c r="AE30" s="380">
        <v>0</v>
      </c>
      <c r="AF30" s="380">
        <v>0</v>
      </c>
      <c r="AG30" s="380">
        <v>0</v>
      </c>
      <c r="AH30" s="380">
        <v>0</v>
      </c>
      <c r="AI30" s="380">
        <v>0</v>
      </c>
      <c r="AJ30" s="380">
        <v>0</v>
      </c>
      <c r="AK30" s="380">
        <v>0</v>
      </c>
      <c r="AL30" s="380">
        <v>0</v>
      </c>
      <c r="AM30" s="380">
        <v>0</v>
      </c>
      <c r="AN30" s="380">
        <v>0</v>
      </c>
      <c r="AO30" s="380">
        <v>0</v>
      </c>
      <c r="AP30" s="380">
        <v>0</v>
      </c>
      <c r="AQ30" s="380">
        <v>0</v>
      </c>
      <c r="AR30" s="380">
        <v>0</v>
      </c>
      <c r="AS30" s="380">
        <v>0</v>
      </c>
      <c r="AT30" s="380">
        <v>0</v>
      </c>
      <c r="AU30" s="380">
        <v>0</v>
      </c>
      <c r="AV30" s="380">
        <v>0</v>
      </c>
      <c r="AW30" s="380">
        <v>0</v>
      </c>
      <c r="AX30" s="380">
        <v>0</v>
      </c>
      <c r="AY30" s="380">
        <v>0</v>
      </c>
      <c r="AZ30" s="380">
        <v>0</v>
      </c>
      <c r="BA30" s="380">
        <v>0</v>
      </c>
      <c r="BB30" s="380">
        <v>0</v>
      </c>
      <c r="BC30" s="380">
        <v>0</v>
      </c>
      <c r="BD30" s="380">
        <v>0</v>
      </c>
      <c r="BE30" s="380">
        <v>0</v>
      </c>
      <c r="BF30" s="380">
        <v>0</v>
      </c>
      <c r="BG30" s="380">
        <v>0</v>
      </c>
      <c r="BH30" s="380">
        <v>0</v>
      </c>
    </row>
    <row r="31" spans="1:60" ht="31.5">
      <c r="A31" s="387" t="s">
        <v>44</v>
      </c>
      <c r="B31" s="386" t="s">
        <v>45</v>
      </c>
      <c r="C31" s="380" t="s">
        <v>24</v>
      </c>
      <c r="D31" s="380" t="s">
        <v>174</v>
      </c>
      <c r="E31" s="380">
        <v>0</v>
      </c>
      <c r="F31" s="380">
        <v>0</v>
      </c>
      <c r="G31" s="380">
        <v>0</v>
      </c>
      <c r="H31" s="380">
        <v>0</v>
      </c>
      <c r="I31" s="380">
        <v>0</v>
      </c>
      <c r="J31" s="380">
        <v>0</v>
      </c>
      <c r="K31" s="380"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80">
        <v>0</v>
      </c>
      <c r="S31" s="380">
        <v>0</v>
      </c>
      <c r="T31" s="380">
        <v>0</v>
      </c>
      <c r="U31" s="380">
        <v>0</v>
      </c>
      <c r="V31" s="380">
        <v>0</v>
      </c>
      <c r="W31" s="380">
        <v>0</v>
      </c>
      <c r="X31" s="380">
        <v>0</v>
      </c>
      <c r="Y31" s="380">
        <v>0</v>
      </c>
      <c r="Z31" s="380">
        <v>0</v>
      </c>
      <c r="AA31" s="380">
        <v>0</v>
      </c>
      <c r="AB31" s="380">
        <v>0</v>
      </c>
      <c r="AC31" s="380">
        <v>0</v>
      </c>
      <c r="AD31" s="380">
        <v>0</v>
      </c>
      <c r="AE31" s="380">
        <v>0</v>
      </c>
      <c r="AF31" s="380">
        <v>0</v>
      </c>
      <c r="AG31" s="380">
        <v>0</v>
      </c>
      <c r="AH31" s="380">
        <v>0</v>
      </c>
      <c r="AI31" s="380">
        <v>0</v>
      </c>
      <c r="AJ31" s="380">
        <v>0</v>
      </c>
      <c r="AK31" s="380">
        <v>0</v>
      </c>
      <c r="AL31" s="380">
        <v>0</v>
      </c>
      <c r="AM31" s="380">
        <v>0</v>
      </c>
      <c r="AN31" s="380">
        <v>0</v>
      </c>
      <c r="AO31" s="380">
        <v>0</v>
      </c>
      <c r="AP31" s="380">
        <v>0</v>
      </c>
      <c r="AQ31" s="380">
        <v>0</v>
      </c>
      <c r="AR31" s="380">
        <v>0</v>
      </c>
      <c r="AS31" s="380">
        <v>0</v>
      </c>
      <c r="AT31" s="380">
        <v>0</v>
      </c>
      <c r="AU31" s="380">
        <v>0</v>
      </c>
      <c r="AV31" s="380">
        <v>0</v>
      </c>
      <c r="AW31" s="380">
        <v>0</v>
      </c>
      <c r="AX31" s="380">
        <v>0</v>
      </c>
      <c r="AY31" s="380">
        <v>0</v>
      </c>
      <c r="AZ31" s="380">
        <v>0</v>
      </c>
      <c r="BA31" s="380">
        <v>0</v>
      </c>
      <c r="BB31" s="380">
        <v>0</v>
      </c>
      <c r="BC31" s="380">
        <v>0</v>
      </c>
      <c r="BD31" s="380">
        <v>0</v>
      </c>
      <c r="BE31" s="380">
        <v>0</v>
      </c>
      <c r="BF31" s="380">
        <v>0</v>
      </c>
      <c r="BG31" s="380">
        <v>0</v>
      </c>
      <c r="BH31" s="380">
        <v>0</v>
      </c>
    </row>
    <row r="32" spans="1:60">
      <c r="A32" s="392" t="s">
        <v>46</v>
      </c>
      <c r="B32" s="389" t="s">
        <v>47</v>
      </c>
      <c r="C32" s="390" t="s">
        <v>48</v>
      </c>
      <c r="D32" s="380" t="s">
        <v>174</v>
      </c>
      <c r="E32" s="380">
        <v>0</v>
      </c>
      <c r="F32" s="380">
        <v>0</v>
      </c>
      <c r="G32" s="380">
        <v>0</v>
      </c>
      <c r="H32" s="380">
        <v>0</v>
      </c>
      <c r="I32" s="380">
        <v>0</v>
      </c>
      <c r="J32" s="380">
        <v>0</v>
      </c>
      <c r="K32" s="380"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80">
        <v>0</v>
      </c>
      <c r="S32" s="380">
        <v>0</v>
      </c>
      <c r="T32" s="380">
        <v>0</v>
      </c>
      <c r="U32" s="380">
        <v>0</v>
      </c>
      <c r="V32" s="380"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  <c r="AE32" s="380">
        <v>0</v>
      </c>
      <c r="AF32" s="380">
        <v>0</v>
      </c>
      <c r="AG32" s="380">
        <v>0</v>
      </c>
      <c r="AH32" s="380">
        <v>0</v>
      </c>
      <c r="AI32" s="380">
        <v>0</v>
      </c>
      <c r="AJ32" s="380">
        <v>0</v>
      </c>
      <c r="AK32" s="380">
        <v>0</v>
      </c>
      <c r="AL32" s="380">
        <v>0</v>
      </c>
      <c r="AM32" s="380">
        <v>0</v>
      </c>
      <c r="AN32" s="380">
        <v>0</v>
      </c>
      <c r="AO32" s="380">
        <v>0</v>
      </c>
      <c r="AP32" s="380">
        <v>0</v>
      </c>
      <c r="AQ32" s="380">
        <v>0</v>
      </c>
      <c r="AR32" s="380">
        <v>0</v>
      </c>
      <c r="AS32" s="380">
        <v>0</v>
      </c>
      <c r="AT32" s="380">
        <v>0</v>
      </c>
      <c r="AU32" s="380">
        <v>0</v>
      </c>
      <c r="AV32" s="380">
        <v>0</v>
      </c>
      <c r="AW32" s="380">
        <v>0</v>
      </c>
      <c r="AX32" s="380">
        <v>0</v>
      </c>
      <c r="AY32" s="380">
        <v>0</v>
      </c>
      <c r="AZ32" s="380">
        <v>0</v>
      </c>
      <c r="BA32" s="380">
        <v>0</v>
      </c>
      <c r="BB32" s="380">
        <v>0</v>
      </c>
      <c r="BC32" s="380">
        <v>0</v>
      </c>
      <c r="BD32" s="380">
        <v>0</v>
      </c>
      <c r="BE32" s="380">
        <v>0</v>
      </c>
      <c r="BF32" s="380">
        <v>0</v>
      </c>
      <c r="BG32" s="380">
        <v>0</v>
      </c>
      <c r="BH32" s="380">
        <v>0</v>
      </c>
    </row>
    <row r="33" spans="1:60" ht="31.5">
      <c r="A33" s="385" t="s">
        <v>49</v>
      </c>
      <c r="B33" s="386" t="s">
        <v>50</v>
      </c>
      <c r="C33" s="380" t="s">
        <v>24</v>
      </c>
      <c r="D33" s="399" t="s">
        <v>174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</v>
      </c>
      <c r="K33" s="380"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  <c r="U33" s="380">
        <v>0</v>
      </c>
      <c r="V33" s="380"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  <c r="AE33" s="380">
        <v>0</v>
      </c>
      <c r="AF33" s="380">
        <v>0</v>
      </c>
      <c r="AG33" s="380">
        <v>0</v>
      </c>
      <c r="AH33" s="380">
        <v>0</v>
      </c>
      <c r="AI33" s="380">
        <v>0</v>
      </c>
      <c r="AJ33" s="380">
        <v>0</v>
      </c>
      <c r="AK33" s="380">
        <v>0</v>
      </c>
      <c r="AL33" s="380">
        <v>0</v>
      </c>
      <c r="AM33" s="380">
        <v>0</v>
      </c>
      <c r="AN33" s="380">
        <v>0</v>
      </c>
      <c r="AO33" s="380">
        <v>0</v>
      </c>
      <c r="AP33" s="380">
        <v>0</v>
      </c>
      <c r="AQ33" s="380">
        <v>0</v>
      </c>
      <c r="AR33" s="380">
        <v>0</v>
      </c>
      <c r="AS33" s="380">
        <v>0</v>
      </c>
      <c r="AT33" s="380">
        <v>0</v>
      </c>
      <c r="AU33" s="380">
        <v>0</v>
      </c>
      <c r="AV33" s="380">
        <v>0</v>
      </c>
      <c r="AW33" s="380">
        <v>0</v>
      </c>
      <c r="AX33" s="380">
        <v>0</v>
      </c>
      <c r="AY33" s="380">
        <v>0</v>
      </c>
      <c r="AZ33" s="380">
        <v>0</v>
      </c>
      <c r="BA33" s="380">
        <v>0</v>
      </c>
      <c r="BB33" s="380">
        <v>0</v>
      </c>
      <c r="BC33" s="380">
        <v>0</v>
      </c>
      <c r="BD33" s="380">
        <v>0</v>
      </c>
      <c r="BE33" s="380">
        <v>0</v>
      </c>
      <c r="BF33" s="380">
        <v>0</v>
      </c>
      <c r="BG33" s="380">
        <v>0</v>
      </c>
      <c r="BH33" s="380">
        <v>0</v>
      </c>
    </row>
    <row r="34" spans="1:60">
      <c r="A34" s="392" t="s">
        <v>51</v>
      </c>
      <c r="B34" s="389" t="s">
        <v>52</v>
      </c>
      <c r="C34" s="390" t="s">
        <v>53</v>
      </c>
      <c r="D34" s="380" t="s">
        <v>174</v>
      </c>
      <c r="E34" s="380">
        <v>0</v>
      </c>
      <c r="F34" s="380">
        <v>0</v>
      </c>
      <c r="G34" s="380">
        <v>0</v>
      </c>
      <c r="H34" s="380">
        <v>0</v>
      </c>
      <c r="I34" s="380">
        <v>0</v>
      </c>
      <c r="J34" s="380">
        <v>0</v>
      </c>
      <c r="K34" s="380">
        <v>0</v>
      </c>
      <c r="L34" s="380">
        <v>0</v>
      </c>
      <c r="M34" s="380">
        <v>0</v>
      </c>
      <c r="N34" s="380">
        <v>0</v>
      </c>
      <c r="O34" s="380">
        <v>0</v>
      </c>
      <c r="P34" s="380">
        <v>0</v>
      </c>
      <c r="Q34" s="380">
        <v>0</v>
      </c>
      <c r="R34" s="380">
        <v>0</v>
      </c>
      <c r="S34" s="380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80">
        <v>0</v>
      </c>
      <c r="AB34" s="380">
        <v>0</v>
      </c>
      <c r="AC34" s="380">
        <v>0</v>
      </c>
      <c r="AD34" s="380">
        <v>0</v>
      </c>
      <c r="AE34" s="380">
        <v>0</v>
      </c>
      <c r="AF34" s="380">
        <v>0</v>
      </c>
      <c r="AG34" s="380">
        <v>0</v>
      </c>
      <c r="AH34" s="380">
        <v>0</v>
      </c>
      <c r="AI34" s="380">
        <v>0</v>
      </c>
      <c r="AJ34" s="380">
        <v>0</v>
      </c>
      <c r="AK34" s="380">
        <v>0</v>
      </c>
      <c r="AL34" s="380">
        <v>0</v>
      </c>
      <c r="AM34" s="380">
        <v>0</v>
      </c>
      <c r="AN34" s="380">
        <v>0</v>
      </c>
      <c r="AO34" s="380">
        <v>0</v>
      </c>
      <c r="AP34" s="380">
        <v>0</v>
      </c>
      <c r="AQ34" s="380">
        <v>0</v>
      </c>
      <c r="AR34" s="380">
        <v>0</v>
      </c>
      <c r="AS34" s="380">
        <v>0</v>
      </c>
      <c r="AT34" s="380">
        <v>0</v>
      </c>
      <c r="AU34" s="380">
        <v>0</v>
      </c>
      <c r="AV34" s="380">
        <v>0</v>
      </c>
      <c r="AW34" s="380">
        <v>0</v>
      </c>
      <c r="AX34" s="380">
        <v>0</v>
      </c>
      <c r="AY34" s="380">
        <v>0</v>
      </c>
      <c r="AZ34" s="380">
        <v>0</v>
      </c>
      <c r="BA34" s="380">
        <v>0</v>
      </c>
      <c r="BB34" s="380">
        <v>0</v>
      </c>
      <c r="BC34" s="380">
        <v>0</v>
      </c>
      <c r="BD34" s="380">
        <v>0</v>
      </c>
      <c r="BE34" s="380">
        <v>0</v>
      </c>
      <c r="BF34" s="380">
        <v>0</v>
      </c>
      <c r="BG34" s="380">
        <v>0</v>
      </c>
      <c r="BH34" s="380">
        <v>0</v>
      </c>
    </row>
    <row r="35" spans="1:60" ht="31.5">
      <c r="A35" s="387" t="s">
        <v>61</v>
      </c>
      <c r="B35" s="386" t="s">
        <v>62</v>
      </c>
      <c r="C35" s="383" t="s">
        <v>24</v>
      </c>
      <c r="D35" s="380" t="s">
        <v>174</v>
      </c>
      <c r="E35" s="380">
        <v>0</v>
      </c>
      <c r="F35" s="380">
        <v>0</v>
      </c>
      <c r="G35" s="380">
        <v>0</v>
      </c>
      <c r="H35" s="380">
        <v>0</v>
      </c>
      <c r="I35" s="380">
        <v>0</v>
      </c>
      <c r="J35" s="380">
        <v>0</v>
      </c>
      <c r="K35" s="380">
        <v>0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80">
        <v>0</v>
      </c>
      <c r="R35" s="380">
        <v>0</v>
      </c>
      <c r="S35" s="380">
        <v>0</v>
      </c>
      <c r="T35" s="380">
        <v>0</v>
      </c>
      <c r="U35" s="380">
        <v>0</v>
      </c>
      <c r="V35" s="380"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  <c r="AE35" s="380">
        <v>0</v>
      </c>
      <c r="AF35" s="380">
        <v>0</v>
      </c>
      <c r="AG35" s="380">
        <v>0</v>
      </c>
      <c r="AH35" s="380">
        <v>0</v>
      </c>
      <c r="AI35" s="380">
        <v>0</v>
      </c>
      <c r="AJ35" s="380">
        <v>0</v>
      </c>
      <c r="AK35" s="380">
        <v>0</v>
      </c>
      <c r="AL35" s="380">
        <v>0</v>
      </c>
      <c r="AM35" s="380">
        <v>0</v>
      </c>
      <c r="AN35" s="380">
        <v>0</v>
      </c>
      <c r="AO35" s="380">
        <v>0</v>
      </c>
      <c r="AP35" s="380">
        <v>0</v>
      </c>
      <c r="AQ35" s="380">
        <v>0</v>
      </c>
      <c r="AR35" s="380">
        <v>0</v>
      </c>
      <c r="AS35" s="380">
        <v>0</v>
      </c>
      <c r="AT35" s="380">
        <v>0</v>
      </c>
      <c r="AU35" s="380">
        <v>0</v>
      </c>
      <c r="AV35" s="380">
        <v>0</v>
      </c>
      <c r="AW35" s="380">
        <v>0</v>
      </c>
      <c r="AX35" s="380">
        <v>0</v>
      </c>
      <c r="AY35" s="380">
        <v>0</v>
      </c>
      <c r="AZ35" s="380">
        <v>0</v>
      </c>
      <c r="BA35" s="380">
        <v>0</v>
      </c>
      <c r="BB35" s="380">
        <v>0</v>
      </c>
      <c r="BC35" s="380">
        <v>0</v>
      </c>
      <c r="BD35" s="380">
        <v>0</v>
      </c>
      <c r="BE35" s="380">
        <v>0</v>
      </c>
      <c r="BF35" s="380">
        <v>0</v>
      </c>
      <c r="BG35" s="380">
        <v>0</v>
      </c>
      <c r="BH35" s="380">
        <v>0</v>
      </c>
    </row>
    <row r="36" spans="1:60" ht="24.75">
      <c r="A36" s="392" t="s">
        <v>63</v>
      </c>
      <c r="B36" s="393" t="s">
        <v>64</v>
      </c>
      <c r="C36" s="390" t="s">
        <v>65</v>
      </c>
      <c r="D36" s="380" t="s">
        <v>174</v>
      </c>
      <c r="E36" s="380">
        <v>0</v>
      </c>
      <c r="F36" s="380">
        <v>0</v>
      </c>
      <c r="G36" s="380">
        <v>0</v>
      </c>
      <c r="H36" s="380">
        <v>0</v>
      </c>
      <c r="I36" s="380">
        <v>0</v>
      </c>
      <c r="J36" s="380">
        <v>0</v>
      </c>
      <c r="K36" s="380">
        <v>0</v>
      </c>
      <c r="L36" s="380">
        <v>0</v>
      </c>
      <c r="M36" s="380">
        <v>0</v>
      </c>
      <c r="N36" s="380">
        <v>0</v>
      </c>
      <c r="O36" s="380">
        <v>0</v>
      </c>
      <c r="P36" s="380">
        <v>0</v>
      </c>
      <c r="Q36" s="380">
        <v>0</v>
      </c>
      <c r="R36" s="380">
        <v>0</v>
      </c>
      <c r="S36" s="380">
        <v>0</v>
      </c>
      <c r="T36" s="380">
        <v>0</v>
      </c>
      <c r="U36" s="380">
        <v>0</v>
      </c>
      <c r="V36" s="380"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  <c r="AE36" s="380">
        <v>0</v>
      </c>
      <c r="AF36" s="380">
        <v>0</v>
      </c>
      <c r="AG36" s="380">
        <v>0</v>
      </c>
      <c r="AH36" s="380">
        <v>0</v>
      </c>
      <c r="AI36" s="380">
        <v>0</v>
      </c>
      <c r="AJ36" s="380">
        <v>0</v>
      </c>
      <c r="AK36" s="380">
        <v>0</v>
      </c>
      <c r="AL36" s="380">
        <v>0</v>
      </c>
      <c r="AM36" s="380">
        <v>0</v>
      </c>
      <c r="AN36" s="380">
        <v>0</v>
      </c>
      <c r="AO36" s="380">
        <v>0</v>
      </c>
      <c r="AP36" s="380">
        <v>0</v>
      </c>
      <c r="AQ36" s="380">
        <v>0</v>
      </c>
      <c r="AR36" s="380">
        <v>0</v>
      </c>
      <c r="AS36" s="380">
        <v>0</v>
      </c>
      <c r="AT36" s="380">
        <v>0</v>
      </c>
      <c r="AU36" s="380">
        <v>0</v>
      </c>
      <c r="AV36" s="380">
        <v>0</v>
      </c>
      <c r="AW36" s="380">
        <v>0</v>
      </c>
      <c r="AX36" s="380">
        <v>0</v>
      </c>
      <c r="AY36" s="380">
        <v>0</v>
      </c>
      <c r="AZ36" s="380">
        <v>0</v>
      </c>
      <c r="BA36" s="380">
        <v>0</v>
      </c>
      <c r="BB36" s="380">
        <v>0</v>
      </c>
      <c r="BC36" s="380">
        <v>0</v>
      </c>
      <c r="BD36" s="380">
        <v>0</v>
      </c>
      <c r="BE36" s="380">
        <v>0</v>
      </c>
      <c r="BF36" s="380">
        <v>0</v>
      </c>
      <c r="BG36" s="380">
        <v>0</v>
      </c>
      <c r="BH36" s="380">
        <v>0</v>
      </c>
    </row>
    <row r="37" spans="1:60" ht="24.75">
      <c r="A37" s="392" t="s">
        <v>66</v>
      </c>
      <c r="B37" s="393" t="s">
        <v>67</v>
      </c>
      <c r="C37" s="390" t="s">
        <v>68</v>
      </c>
      <c r="D37" s="380" t="s">
        <v>174</v>
      </c>
      <c r="E37" s="380">
        <v>0</v>
      </c>
      <c r="F37" s="380">
        <v>0</v>
      </c>
      <c r="G37" s="380">
        <v>0</v>
      </c>
      <c r="H37" s="380">
        <v>0</v>
      </c>
      <c r="I37" s="380">
        <v>0</v>
      </c>
      <c r="J37" s="380">
        <v>0</v>
      </c>
      <c r="K37" s="380"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  <c r="Q37" s="380">
        <v>0</v>
      </c>
      <c r="R37" s="380">
        <v>0</v>
      </c>
      <c r="S37" s="380">
        <v>0</v>
      </c>
      <c r="T37" s="380">
        <v>0</v>
      </c>
      <c r="U37" s="380">
        <v>0</v>
      </c>
      <c r="V37" s="380"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  <c r="AE37" s="380">
        <v>0</v>
      </c>
      <c r="AF37" s="380">
        <v>0</v>
      </c>
      <c r="AG37" s="380">
        <v>0</v>
      </c>
      <c r="AH37" s="380">
        <v>0</v>
      </c>
      <c r="AI37" s="380">
        <v>0</v>
      </c>
      <c r="AJ37" s="380">
        <v>0</v>
      </c>
      <c r="AK37" s="380">
        <v>0</v>
      </c>
      <c r="AL37" s="380">
        <v>0</v>
      </c>
      <c r="AM37" s="380">
        <v>0</v>
      </c>
      <c r="AN37" s="380">
        <v>0</v>
      </c>
      <c r="AO37" s="380">
        <v>0</v>
      </c>
      <c r="AP37" s="380">
        <v>0</v>
      </c>
      <c r="AQ37" s="380">
        <v>0</v>
      </c>
      <c r="AR37" s="380">
        <v>0</v>
      </c>
      <c r="AS37" s="380">
        <v>0</v>
      </c>
      <c r="AT37" s="380">
        <v>0</v>
      </c>
      <c r="AU37" s="380">
        <v>0</v>
      </c>
      <c r="AV37" s="380">
        <v>0</v>
      </c>
      <c r="AW37" s="380">
        <v>0</v>
      </c>
      <c r="AX37" s="380">
        <v>0</v>
      </c>
      <c r="AY37" s="380">
        <v>0</v>
      </c>
      <c r="AZ37" s="380">
        <v>0</v>
      </c>
      <c r="BA37" s="380">
        <v>0</v>
      </c>
      <c r="BB37" s="380">
        <v>0</v>
      </c>
      <c r="BC37" s="380">
        <v>0</v>
      </c>
      <c r="BD37" s="380">
        <v>0</v>
      </c>
      <c r="BE37" s="380">
        <v>0</v>
      </c>
      <c r="BF37" s="380">
        <v>0</v>
      </c>
      <c r="BG37" s="380">
        <v>0</v>
      </c>
      <c r="BH37" s="380">
        <v>0</v>
      </c>
    </row>
    <row r="38" spans="1:60" ht="24.75">
      <c r="A38" s="392" t="s">
        <v>69</v>
      </c>
      <c r="B38" s="393" t="s">
        <v>70</v>
      </c>
      <c r="C38" s="390" t="s">
        <v>71</v>
      </c>
      <c r="D38" s="380" t="s">
        <v>174</v>
      </c>
      <c r="E38" s="380">
        <v>0</v>
      </c>
      <c r="F38" s="380">
        <v>0</v>
      </c>
      <c r="G38" s="380">
        <v>0</v>
      </c>
      <c r="H38" s="380">
        <v>0</v>
      </c>
      <c r="I38" s="380">
        <v>0</v>
      </c>
      <c r="J38" s="380">
        <v>0</v>
      </c>
      <c r="K38" s="380">
        <v>0</v>
      </c>
      <c r="L38" s="380">
        <v>0</v>
      </c>
      <c r="M38" s="380">
        <v>0</v>
      </c>
      <c r="N38" s="380">
        <v>0</v>
      </c>
      <c r="O38" s="380">
        <v>0</v>
      </c>
      <c r="P38" s="380">
        <v>0</v>
      </c>
      <c r="Q38" s="380">
        <v>0</v>
      </c>
      <c r="R38" s="380">
        <v>0</v>
      </c>
      <c r="S38" s="380">
        <v>0</v>
      </c>
      <c r="T38" s="380">
        <v>0</v>
      </c>
      <c r="U38" s="380">
        <v>0</v>
      </c>
      <c r="V38" s="380"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  <c r="AE38" s="380">
        <v>0</v>
      </c>
      <c r="AF38" s="380">
        <v>0</v>
      </c>
      <c r="AG38" s="380">
        <v>0</v>
      </c>
      <c r="AH38" s="380">
        <v>0</v>
      </c>
      <c r="AI38" s="380">
        <v>0</v>
      </c>
      <c r="AJ38" s="380">
        <v>0</v>
      </c>
      <c r="AK38" s="380">
        <v>0</v>
      </c>
      <c r="AL38" s="380">
        <v>0</v>
      </c>
      <c r="AM38" s="380">
        <v>0</v>
      </c>
      <c r="AN38" s="380">
        <v>0</v>
      </c>
      <c r="AO38" s="380">
        <v>0</v>
      </c>
      <c r="AP38" s="380">
        <v>0</v>
      </c>
      <c r="AQ38" s="380">
        <v>0</v>
      </c>
      <c r="AR38" s="380">
        <v>0</v>
      </c>
      <c r="AS38" s="380">
        <v>0</v>
      </c>
      <c r="AT38" s="380">
        <v>0</v>
      </c>
      <c r="AU38" s="380">
        <v>0</v>
      </c>
      <c r="AV38" s="380">
        <v>0</v>
      </c>
      <c r="AW38" s="380">
        <v>0</v>
      </c>
      <c r="AX38" s="380">
        <v>0</v>
      </c>
      <c r="AY38" s="380">
        <v>0</v>
      </c>
      <c r="AZ38" s="380">
        <v>0</v>
      </c>
      <c r="BA38" s="380">
        <v>0</v>
      </c>
      <c r="BB38" s="380">
        <v>0</v>
      </c>
      <c r="BC38" s="380">
        <v>0</v>
      </c>
      <c r="BD38" s="380">
        <v>0</v>
      </c>
      <c r="BE38" s="380">
        <v>0</v>
      </c>
      <c r="BF38" s="380">
        <v>0</v>
      </c>
      <c r="BG38" s="380">
        <v>0</v>
      </c>
      <c r="BH38" s="380">
        <v>0</v>
      </c>
    </row>
    <row r="39" spans="1:60" ht="24.75">
      <c r="A39" s="392" t="s">
        <v>72</v>
      </c>
      <c r="B39" s="393" t="s">
        <v>73</v>
      </c>
      <c r="C39" s="390" t="s">
        <v>74</v>
      </c>
      <c r="D39" s="380" t="s">
        <v>174</v>
      </c>
      <c r="E39" s="380">
        <v>0</v>
      </c>
      <c r="F39" s="380">
        <v>0</v>
      </c>
      <c r="G39" s="380">
        <v>0</v>
      </c>
      <c r="H39" s="380">
        <v>0</v>
      </c>
      <c r="I39" s="380">
        <v>0</v>
      </c>
      <c r="J39" s="380">
        <v>0</v>
      </c>
      <c r="K39" s="380"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80">
        <v>0</v>
      </c>
      <c r="S39" s="380">
        <v>0</v>
      </c>
      <c r="T39" s="380">
        <v>0</v>
      </c>
      <c r="U39" s="380">
        <v>0</v>
      </c>
      <c r="V39" s="380">
        <v>0</v>
      </c>
      <c r="W39" s="380">
        <v>0</v>
      </c>
      <c r="X39" s="380">
        <v>0</v>
      </c>
      <c r="Y39" s="380">
        <v>0</v>
      </c>
      <c r="Z39" s="380">
        <v>0</v>
      </c>
      <c r="AA39" s="380">
        <v>0</v>
      </c>
      <c r="AB39" s="380">
        <v>0</v>
      </c>
      <c r="AC39" s="380">
        <v>0</v>
      </c>
      <c r="AD39" s="380">
        <v>0</v>
      </c>
      <c r="AE39" s="380">
        <v>0</v>
      </c>
      <c r="AF39" s="380">
        <v>0</v>
      </c>
      <c r="AG39" s="380">
        <v>0</v>
      </c>
      <c r="AH39" s="380">
        <v>0</v>
      </c>
      <c r="AI39" s="380">
        <v>0</v>
      </c>
      <c r="AJ39" s="380">
        <v>0</v>
      </c>
      <c r="AK39" s="380">
        <v>0</v>
      </c>
      <c r="AL39" s="380">
        <v>0</v>
      </c>
      <c r="AM39" s="380">
        <v>0</v>
      </c>
      <c r="AN39" s="380">
        <v>0</v>
      </c>
      <c r="AO39" s="380">
        <v>0</v>
      </c>
      <c r="AP39" s="380">
        <v>0</v>
      </c>
      <c r="AQ39" s="380">
        <v>0</v>
      </c>
      <c r="AR39" s="380">
        <v>0</v>
      </c>
      <c r="AS39" s="380">
        <v>0</v>
      </c>
      <c r="AT39" s="380">
        <v>0</v>
      </c>
      <c r="AU39" s="380">
        <v>0</v>
      </c>
      <c r="AV39" s="380">
        <v>0</v>
      </c>
      <c r="AW39" s="380">
        <v>0</v>
      </c>
      <c r="AX39" s="380">
        <v>0</v>
      </c>
      <c r="AY39" s="380">
        <v>0</v>
      </c>
      <c r="AZ39" s="380">
        <v>0</v>
      </c>
      <c r="BA39" s="380">
        <v>0</v>
      </c>
      <c r="BB39" s="380">
        <v>0</v>
      </c>
      <c r="BC39" s="380">
        <v>0</v>
      </c>
      <c r="BD39" s="380">
        <v>0</v>
      </c>
      <c r="BE39" s="380">
        <v>0</v>
      </c>
      <c r="BF39" s="380">
        <v>0</v>
      </c>
      <c r="BG39" s="380">
        <v>0</v>
      </c>
      <c r="BH39" s="380">
        <v>0</v>
      </c>
    </row>
    <row r="40" spans="1:60" ht="24.75">
      <c r="A40" s="392" t="s">
        <v>75</v>
      </c>
      <c r="B40" s="393" t="s">
        <v>76</v>
      </c>
      <c r="C40" s="390" t="s">
        <v>77</v>
      </c>
      <c r="D40" s="399" t="s">
        <v>174</v>
      </c>
      <c r="E40" s="380">
        <v>0</v>
      </c>
      <c r="F40" s="380">
        <v>0</v>
      </c>
      <c r="G40" s="380">
        <v>0</v>
      </c>
      <c r="H40" s="380">
        <v>0</v>
      </c>
      <c r="I40" s="380">
        <v>0</v>
      </c>
      <c r="J40" s="380">
        <v>0</v>
      </c>
      <c r="K40" s="380">
        <v>0</v>
      </c>
      <c r="L40" s="380">
        <v>0</v>
      </c>
      <c r="M40" s="380">
        <v>0</v>
      </c>
      <c r="N40" s="380">
        <v>0</v>
      </c>
      <c r="O40" s="380">
        <v>0</v>
      </c>
      <c r="P40" s="380">
        <v>0</v>
      </c>
      <c r="Q40" s="380">
        <v>0</v>
      </c>
      <c r="R40" s="380">
        <v>0</v>
      </c>
      <c r="S40" s="380">
        <v>0</v>
      </c>
      <c r="T40" s="380">
        <v>0</v>
      </c>
      <c r="U40" s="380">
        <v>0</v>
      </c>
      <c r="V40" s="380">
        <v>0</v>
      </c>
      <c r="W40" s="380">
        <v>0</v>
      </c>
      <c r="X40" s="380">
        <v>0</v>
      </c>
      <c r="Y40" s="380">
        <v>0</v>
      </c>
      <c r="Z40" s="380">
        <v>0</v>
      </c>
      <c r="AA40" s="380">
        <v>0</v>
      </c>
      <c r="AB40" s="380">
        <v>0</v>
      </c>
      <c r="AC40" s="380">
        <v>0</v>
      </c>
      <c r="AD40" s="380">
        <v>0</v>
      </c>
      <c r="AE40" s="380">
        <v>0</v>
      </c>
      <c r="AF40" s="380">
        <v>0</v>
      </c>
      <c r="AG40" s="380">
        <v>0</v>
      </c>
      <c r="AH40" s="380">
        <v>0</v>
      </c>
      <c r="AI40" s="380">
        <v>0</v>
      </c>
      <c r="AJ40" s="380">
        <v>0</v>
      </c>
      <c r="AK40" s="380">
        <v>0</v>
      </c>
      <c r="AL40" s="380">
        <v>0</v>
      </c>
      <c r="AM40" s="380">
        <v>0</v>
      </c>
      <c r="AN40" s="380">
        <v>0</v>
      </c>
      <c r="AO40" s="380">
        <v>0</v>
      </c>
      <c r="AP40" s="380">
        <v>0</v>
      </c>
      <c r="AQ40" s="380">
        <v>0</v>
      </c>
      <c r="AR40" s="380">
        <v>0</v>
      </c>
      <c r="AS40" s="380">
        <v>0</v>
      </c>
      <c r="AT40" s="380">
        <v>0</v>
      </c>
      <c r="AU40" s="380">
        <v>0</v>
      </c>
      <c r="AV40" s="380">
        <v>0</v>
      </c>
      <c r="AW40" s="380">
        <v>0</v>
      </c>
      <c r="AX40" s="380">
        <v>0</v>
      </c>
      <c r="AY40" s="380">
        <v>0</v>
      </c>
      <c r="AZ40" s="380">
        <v>0</v>
      </c>
      <c r="BA40" s="380">
        <v>0</v>
      </c>
      <c r="BB40" s="380">
        <v>0</v>
      </c>
      <c r="BC40" s="380">
        <v>0</v>
      </c>
      <c r="BD40" s="380">
        <v>0</v>
      </c>
      <c r="BE40" s="380">
        <v>0</v>
      </c>
      <c r="BF40" s="380">
        <v>0</v>
      </c>
      <c r="BG40" s="380">
        <v>0</v>
      </c>
      <c r="BH40" s="380">
        <v>0</v>
      </c>
    </row>
    <row r="41" spans="1:60">
      <c r="A41" s="392" t="s">
        <v>78</v>
      </c>
      <c r="B41" s="393" t="s">
        <v>79</v>
      </c>
      <c r="C41" s="390" t="s">
        <v>80</v>
      </c>
      <c r="D41" s="380" t="s">
        <v>174</v>
      </c>
      <c r="E41" s="380">
        <v>0</v>
      </c>
      <c r="F41" s="380">
        <v>0</v>
      </c>
      <c r="G41" s="380">
        <v>0</v>
      </c>
      <c r="H41" s="380">
        <v>0</v>
      </c>
      <c r="I41" s="380">
        <v>0</v>
      </c>
      <c r="J41" s="380">
        <v>0</v>
      </c>
      <c r="K41" s="380"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80">
        <v>0</v>
      </c>
      <c r="S41" s="380">
        <v>0</v>
      </c>
      <c r="T41" s="380">
        <v>0</v>
      </c>
      <c r="U41" s="380">
        <v>0</v>
      </c>
      <c r="V41" s="380">
        <v>0</v>
      </c>
      <c r="W41" s="380">
        <v>0</v>
      </c>
      <c r="X41" s="380">
        <v>0</v>
      </c>
      <c r="Y41" s="380">
        <v>0</v>
      </c>
      <c r="Z41" s="380">
        <v>0</v>
      </c>
      <c r="AA41" s="380">
        <v>0</v>
      </c>
      <c r="AB41" s="380">
        <v>0</v>
      </c>
      <c r="AC41" s="380">
        <v>0</v>
      </c>
      <c r="AD41" s="380">
        <v>0</v>
      </c>
      <c r="AE41" s="380">
        <v>0</v>
      </c>
      <c r="AF41" s="380">
        <v>0</v>
      </c>
      <c r="AG41" s="380">
        <v>0</v>
      </c>
      <c r="AH41" s="380">
        <v>0</v>
      </c>
      <c r="AI41" s="380">
        <v>0</v>
      </c>
      <c r="AJ41" s="380">
        <v>0</v>
      </c>
      <c r="AK41" s="380">
        <v>0</v>
      </c>
      <c r="AL41" s="380">
        <v>0</v>
      </c>
      <c r="AM41" s="380">
        <v>0</v>
      </c>
      <c r="AN41" s="380">
        <v>0</v>
      </c>
      <c r="AO41" s="380">
        <v>0</v>
      </c>
      <c r="AP41" s="380">
        <v>0</v>
      </c>
      <c r="AQ41" s="380">
        <v>0</v>
      </c>
      <c r="AR41" s="380">
        <v>0</v>
      </c>
      <c r="AS41" s="380">
        <v>0</v>
      </c>
      <c r="AT41" s="380">
        <v>0</v>
      </c>
      <c r="AU41" s="380">
        <v>0</v>
      </c>
      <c r="AV41" s="380">
        <v>0</v>
      </c>
      <c r="AW41" s="380">
        <v>0</v>
      </c>
      <c r="AX41" s="380">
        <v>0</v>
      </c>
      <c r="AY41" s="380">
        <v>0</v>
      </c>
      <c r="AZ41" s="380">
        <v>0</v>
      </c>
      <c r="BA41" s="380">
        <v>0</v>
      </c>
      <c r="BB41" s="380">
        <v>0</v>
      </c>
      <c r="BC41" s="380">
        <v>0</v>
      </c>
      <c r="BD41" s="380">
        <v>0</v>
      </c>
      <c r="BE41" s="380">
        <v>0</v>
      </c>
      <c r="BF41" s="380">
        <v>0</v>
      </c>
      <c r="BG41" s="380">
        <v>0</v>
      </c>
      <c r="BH41" s="380">
        <v>0</v>
      </c>
    </row>
    <row r="42" spans="1:60" ht="24.75">
      <c r="A42" s="392" t="s">
        <v>81</v>
      </c>
      <c r="B42" s="393" t="s">
        <v>82</v>
      </c>
      <c r="C42" s="390" t="s">
        <v>83</v>
      </c>
      <c r="D42" s="380" t="s">
        <v>174</v>
      </c>
      <c r="E42" s="380">
        <v>0</v>
      </c>
      <c r="F42" s="380">
        <v>0</v>
      </c>
      <c r="G42" s="380">
        <v>0</v>
      </c>
      <c r="H42" s="380">
        <v>0</v>
      </c>
      <c r="I42" s="380">
        <v>0</v>
      </c>
      <c r="J42" s="380">
        <v>0</v>
      </c>
      <c r="K42" s="380">
        <v>0</v>
      </c>
      <c r="L42" s="380">
        <v>0</v>
      </c>
      <c r="M42" s="380">
        <v>0</v>
      </c>
      <c r="N42" s="380">
        <v>0</v>
      </c>
      <c r="O42" s="380">
        <v>0</v>
      </c>
      <c r="P42" s="380">
        <v>0</v>
      </c>
      <c r="Q42" s="380">
        <v>0</v>
      </c>
      <c r="R42" s="380">
        <v>0</v>
      </c>
      <c r="S42" s="380">
        <v>0</v>
      </c>
      <c r="T42" s="380">
        <v>0</v>
      </c>
      <c r="U42" s="380">
        <v>0</v>
      </c>
      <c r="V42" s="380">
        <v>0</v>
      </c>
      <c r="W42" s="380">
        <v>0</v>
      </c>
      <c r="X42" s="380">
        <v>0</v>
      </c>
      <c r="Y42" s="380">
        <v>0</v>
      </c>
      <c r="Z42" s="380">
        <v>0</v>
      </c>
      <c r="AA42" s="380">
        <v>0</v>
      </c>
      <c r="AB42" s="380">
        <v>0</v>
      </c>
      <c r="AC42" s="380">
        <v>0</v>
      </c>
      <c r="AD42" s="380">
        <v>0</v>
      </c>
      <c r="AE42" s="380">
        <v>0</v>
      </c>
      <c r="AF42" s="380">
        <v>0</v>
      </c>
      <c r="AG42" s="380">
        <v>0</v>
      </c>
      <c r="AH42" s="380">
        <v>0</v>
      </c>
      <c r="AI42" s="380">
        <v>0</v>
      </c>
      <c r="AJ42" s="380">
        <v>0</v>
      </c>
      <c r="AK42" s="380">
        <v>0</v>
      </c>
      <c r="AL42" s="380">
        <v>0</v>
      </c>
      <c r="AM42" s="380">
        <v>0</v>
      </c>
      <c r="AN42" s="380">
        <v>0</v>
      </c>
      <c r="AO42" s="380">
        <v>0</v>
      </c>
      <c r="AP42" s="380">
        <v>0</v>
      </c>
      <c r="AQ42" s="380">
        <v>0</v>
      </c>
      <c r="AR42" s="380">
        <v>0</v>
      </c>
      <c r="AS42" s="380">
        <v>0</v>
      </c>
      <c r="AT42" s="380">
        <v>0</v>
      </c>
      <c r="AU42" s="380">
        <v>0</v>
      </c>
      <c r="AV42" s="380">
        <v>0</v>
      </c>
      <c r="AW42" s="380">
        <v>0</v>
      </c>
      <c r="AX42" s="380">
        <v>0</v>
      </c>
      <c r="AY42" s="380">
        <v>0</v>
      </c>
      <c r="AZ42" s="380">
        <v>0</v>
      </c>
      <c r="BA42" s="380">
        <v>0</v>
      </c>
      <c r="BB42" s="380">
        <v>0</v>
      </c>
      <c r="BC42" s="380">
        <v>0</v>
      </c>
      <c r="BD42" s="380">
        <v>0</v>
      </c>
      <c r="BE42" s="380">
        <v>0</v>
      </c>
      <c r="BF42" s="380">
        <v>0</v>
      </c>
      <c r="BG42" s="380">
        <v>0</v>
      </c>
      <c r="BH42" s="380">
        <v>0</v>
      </c>
    </row>
    <row r="43" spans="1:60" ht="24">
      <c r="A43" s="392" t="s">
        <v>84</v>
      </c>
      <c r="B43" s="394" t="s">
        <v>85</v>
      </c>
      <c r="C43" s="390" t="s">
        <v>86</v>
      </c>
      <c r="D43" s="380" t="s">
        <v>174</v>
      </c>
      <c r="E43" s="380">
        <v>0</v>
      </c>
      <c r="F43" s="380">
        <v>0</v>
      </c>
      <c r="G43" s="380">
        <v>0</v>
      </c>
      <c r="H43" s="380">
        <v>0</v>
      </c>
      <c r="I43" s="380">
        <v>0</v>
      </c>
      <c r="J43" s="380">
        <v>0</v>
      </c>
      <c r="K43" s="380">
        <v>0</v>
      </c>
      <c r="L43" s="380">
        <v>0</v>
      </c>
      <c r="M43" s="380">
        <v>0</v>
      </c>
      <c r="N43" s="380">
        <v>0</v>
      </c>
      <c r="O43" s="380">
        <v>0</v>
      </c>
      <c r="P43" s="380">
        <v>0</v>
      </c>
      <c r="Q43" s="380">
        <v>0</v>
      </c>
      <c r="R43" s="380">
        <v>0</v>
      </c>
      <c r="S43" s="380">
        <v>0</v>
      </c>
      <c r="T43" s="380">
        <v>0</v>
      </c>
      <c r="U43" s="380">
        <v>0</v>
      </c>
      <c r="V43" s="380">
        <v>0</v>
      </c>
      <c r="W43" s="380">
        <v>0</v>
      </c>
      <c r="X43" s="380">
        <v>0</v>
      </c>
      <c r="Y43" s="380">
        <v>0</v>
      </c>
      <c r="Z43" s="380">
        <v>0</v>
      </c>
      <c r="AA43" s="380">
        <v>0</v>
      </c>
      <c r="AB43" s="380">
        <v>0</v>
      </c>
      <c r="AC43" s="380">
        <v>0</v>
      </c>
      <c r="AD43" s="380">
        <v>0</v>
      </c>
      <c r="AE43" s="380">
        <v>0</v>
      </c>
      <c r="AF43" s="380">
        <v>0</v>
      </c>
      <c r="AG43" s="380">
        <v>0</v>
      </c>
      <c r="AH43" s="380">
        <v>0</v>
      </c>
      <c r="AI43" s="380">
        <v>0</v>
      </c>
      <c r="AJ43" s="380">
        <v>0</v>
      </c>
      <c r="AK43" s="380">
        <v>0</v>
      </c>
      <c r="AL43" s="380">
        <v>0</v>
      </c>
      <c r="AM43" s="380">
        <v>0</v>
      </c>
      <c r="AN43" s="380">
        <v>0</v>
      </c>
      <c r="AO43" s="380">
        <v>0</v>
      </c>
      <c r="AP43" s="380">
        <v>0</v>
      </c>
      <c r="AQ43" s="380">
        <v>0</v>
      </c>
      <c r="AR43" s="380">
        <v>0</v>
      </c>
      <c r="AS43" s="380">
        <v>0</v>
      </c>
      <c r="AT43" s="380">
        <v>0</v>
      </c>
      <c r="AU43" s="380">
        <v>0</v>
      </c>
      <c r="AV43" s="380">
        <v>0</v>
      </c>
      <c r="AW43" s="380">
        <v>0</v>
      </c>
      <c r="AX43" s="380">
        <v>0</v>
      </c>
      <c r="AY43" s="380">
        <v>0</v>
      </c>
      <c r="AZ43" s="380">
        <v>0</v>
      </c>
      <c r="BA43" s="380">
        <v>0</v>
      </c>
      <c r="BB43" s="380">
        <v>0</v>
      </c>
      <c r="BC43" s="380">
        <v>0</v>
      </c>
      <c r="BD43" s="380">
        <v>0</v>
      </c>
      <c r="BE43" s="380">
        <v>0</v>
      </c>
      <c r="BF43" s="380">
        <v>0</v>
      </c>
      <c r="BG43" s="380">
        <v>0</v>
      </c>
      <c r="BH43" s="380">
        <v>0</v>
      </c>
    </row>
    <row r="44" spans="1:60" ht="24">
      <c r="A44" s="392" t="s">
        <v>87</v>
      </c>
      <c r="B44" s="394" t="s">
        <v>88</v>
      </c>
      <c r="C44" s="390" t="s">
        <v>89</v>
      </c>
      <c r="D44" s="380" t="s">
        <v>174</v>
      </c>
      <c r="E44" s="380">
        <v>0</v>
      </c>
      <c r="F44" s="380">
        <v>0</v>
      </c>
      <c r="G44" s="380">
        <v>0</v>
      </c>
      <c r="H44" s="380">
        <v>0</v>
      </c>
      <c r="I44" s="380">
        <v>0</v>
      </c>
      <c r="J44" s="380">
        <v>0</v>
      </c>
      <c r="K44" s="380">
        <v>0</v>
      </c>
      <c r="L44" s="380">
        <v>0</v>
      </c>
      <c r="M44" s="380">
        <v>0</v>
      </c>
      <c r="N44" s="380">
        <v>0</v>
      </c>
      <c r="O44" s="380">
        <v>0</v>
      </c>
      <c r="P44" s="380">
        <v>0</v>
      </c>
      <c r="Q44" s="380">
        <v>0</v>
      </c>
      <c r="R44" s="380">
        <v>0</v>
      </c>
      <c r="S44" s="380">
        <v>0</v>
      </c>
      <c r="T44" s="380">
        <v>0</v>
      </c>
      <c r="U44" s="380">
        <v>0</v>
      </c>
      <c r="V44" s="380">
        <v>0</v>
      </c>
      <c r="W44" s="380">
        <v>0</v>
      </c>
      <c r="X44" s="380">
        <v>0</v>
      </c>
      <c r="Y44" s="380">
        <v>0</v>
      </c>
      <c r="Z44" s="380">
        <v>0</v>
      </c>
      <c r="AA44" s="380">
        <v>0</v>
      </c>
      <c r="AB44" s="380">
        <v>0</v>
      </c>
      <c r="AC44" s="380">
        <v>0</v>
      </c>
      <c r="AD44" s="380">
        <v>0</v>
      </c>
      <c r="AE44" s="380">
        <v>0</v>
      </c>
      <c r="AF44" s="380">
        <v>0</v>
      </c>
      <c r="AG44" s="380">
        <v>0</v>
      </c>
      <c r="AH44" s="380">
        <v>0</v>
      </c>
      <c r="AI44" s="380">
        <v>0</v>
      </c>
      <c r="AJ44" s="380">
        <v>0</v>
      </c>
      <c r="AK44" s="380">
        <v>0</v>
      </c>
      <c r="AL44" s="380">
        <v>0</v>
      </c>
      <c r="AM44" s="380">
        <v>0</v>
      </c>
      <c r="AN44" s="380">
        <v>0</v>
      </c>
      <c r="AO44" s="380">
        <v>0</v>
      </c>
      <c r="AP44" s="380">
        <v>0</v>
      </c>
      <c r="AQ44" s="380">
        <v>0</v>
      </c>
      <c r="AR44" s="380">
        <v>0</v>
      </c>
      <c r="AS44" s="380">
        <v>0</v>
      </c>
      <c r="AT44" s="380">
        <v>0</v>
      </c>
      <c r="AU44" s="380">
        <v>0</v>
      </c>
      <c r="AV44" s="380">
        <v>0</v>
      </c>
      <c r="AW44" s="380">
        <v>0</v>
      </c>
      <c r="AX44" s="380">
        <v>0</v>
      </c>
      <c r="AY44" s="380">
        <v>0</v>
      </c>
      <c r="AZ44" s="380">
        <v>0</v>
      </c>
      <c r="BA44" s="380">
        <v>0</v>
      </c>
      <c r="BB44" s="380">
        <v>0</v>
      </c>
      <c r="BC44" s="380">
        <v>0</v>
      </c>
      <c r="BD44" s="380">
        <v>0</v>
      </c>
      <c r="BE44" s="380">
        <v>0</v>
      </c>
      <c r="BF44" s="380">
        <v>0</v>
      </c>
      <c r="BG44" s="380">
        <v>0</v>
      </c>
      <c r="BH44" s="380">
        <v>0</v>
      </c>
    </row>
    <row r="45" spans="1:60">
      <c r="A45" s="392" t="s">
        <v>90</v>
      </c>
      <c r="B45" s="393" t="s">
        <v>91</v>
      </c>
      <c r="C45" s="390" t="s">
        <v>92</v>
      </c>
      <c r="D45" s="380" t="s">
        <v>174</v>
      </c>
      <c r="E45" s="380">
        <v>0</v>
      </c>
      <c r="F45" s="380">
        <v>0</v>
      </c>
      <c r="G45" s="380">
        <v>0</v>
      </c>
      <c r="H45" s="380">
        <v>0</v>
      </c>
      <c r="I45" s="380">
        <v>0</v>
      </c>
      <c r="J45" s="380">
        <v>0</v>
      </c>
      <c r="K45" s="380">
        <v>0</v>
      </c>
      <c r="L45" s="380">
        <v>0</v>
      </c>
      <c r="M45" s="380">
        <v>0</v>
      </c>
      <c r="N45" s="380">
        <v>0</v>
      </c>
      <c r="O45" s="380">
        <v>0</v>
      </c>
      <c r="P45" s="380">
        <v>0</v>
      </c>
      <c r="Q45" s="380">
        <v>0</v>
      </c>
      <c r="R45" s="380">
        <v>0</v>
      </c>
      <c r="S45" s="380">
        <v>0</v>
      </c>
      <c r="T45" s="380">
        <v>0</v>
      </c>
      <c r="U45" s="380">
        <v>0</v>
      </c>
      <c r="V45" s="380">
        <v>0</v>
      </c>
      <c r="W45" s="380">
        <v>0</v>
      </c>
      <c r="X45" s="380">
        <v>0</v>
      </c>
      <c r="Y45" s="380">
        <v>0</v>
      </c>
      <c r="Z45" s="380">
        <v>0</v>
      </c>
      <c r="AA45" s="380">
        <v>0</v>
      </c>
      <c r="AB45" s="380">
        <v>0</v>
      </c>
      <c r="AC45" s="380">
        <v>0</v>
      </c>
      <c r="AD45" s="380">
        <v>0</v>
      </c>
      <c r="AE45" s="380">
        <v>0</v>
      </c>
      <c r="AF45" s="380">
        <v>0</v>
      </c>
      <c r="AG45" s="380">
        <v>0</v>
      </c>
      <c r="AH45" s="380">
        <v>0</v>
      </c>
      <c r="AI45" s="380">
        <v>0</v>
      </c>
      <c r="AJ45" s="380">
        <v>0</v>
      </c>
      <c r="AK45" s="380">
        <v>0</v>
      </c>
      <c r="AL45" s="380">
        <v>0</v>
      </c>
      <c r="AM45" s="380">
        <v>0</v>
      </c>
      <c r="AN45" s="380">
        <v>0</v>
      </c>
      <c r="AO45" s="380">
        <v>0</v>
      </c>
      <c r="AP45" s="380">
        <v>0</v>
      </c>
      <c r="AQ45" s="380">
        <v>0</v>
      </c>
      <c r="AR45" s="380">
        <v>0</v>
      </c>
      <c r="AS45" s="380">
        <v>0</v>
      </c>
      <c r="AT45" s="380">
        <v>0</v>
      </c>
      <c r="AU45" s="380">
        <v>0</v>
      </c>
      <c r="AV45" s="380">
        <v>0</v>
      </c>
      <c r="AW45" s="380">
        <v>0</v>
      </c>
      <c r="AX45" s="380">
        <v>0</v>
      </c>
      <c r="AY45" s="380">
        <v>0</v>
      </c>
      <c r="AZ45" s="380">
        <v>0</v>
      </c>
      <c r="BA45" s="380">
        <v>0</v>
      </c>
      <c r="BB45" s="380">
        <v>0</v>
      </c>
      <c r="BC45" s="380">
        <v>0</v>
      </c>
      <c r="BD45" s="380">
        <v>0</v>
      </c>
      <c r="BE45" s="380">
        <v>0</v>
      </c>
      <c r="BF45" s="380">
        <v>0</v>
      </c>
      <c r="BG45" s="380">
        <v>0</v>
      </c>
      <c r="BH45" s="380">
        <v>0</v>
      </c>
    </row>
    <row r="46" spans="1:60">
      <c r="A46" s="392" t="s">
        <v>93</v>
      </c>
      <c r="B46" s="393" t="s">
        <v>94</v>
      </c>
      <c r="C46" s="390" t="s">
        <v>95</v>
      </c>
      <c r="D46" s="380" t="s">
        <v>174</v>
      </c>
      <c r="E46" s="380">
        <v>0</v>
      </c>
      <c r="F46" s="380">
        <v>0</v>
      </c>
      <c r="G46" s="380">
        <v>0</v>
      </c>
      <c r="H46" s="380">
        <v>0</v>
      </c>
      <c r="I46" s="380">
        <v>0</v>
      </c>
      <c r="J46" s="380">
        <v>0</v>
      </c>
      <c r="K46" s="380">
        <v>0</v>
      </c>
      <c r="L46" s="380">
        <v>0</v>
      </c>
      <c r="M46" s="380">
        <v>0</v>
      </c>
      <c r="N46" s="380">
        <v>0</v>
      </c>
      <c r="O46" s="380">
        <v>0</v>
      </c>
      <c r="P46" s="380">
        <v>0</v>
      </c>
      <c r="Q46" s="380">
        <v>0</v>
      </c>
      <c r="R46" s="380">
        <v>0</v>
      </c>
      <c r="S46" s="380">
        <v>0</v>
      </c>
      <c r="T46" s="380">
        <v>0</v>
      </c>
      <c r="U46" s="380">
        <v>0</v>
      </c>
      <c r="V46" s="380">
        <v>0</v>
      </c>
      <c r="W46" s="380">
        <v>0</v>
      </c>
      <c r="X46" s="380">
        <v>0</v>
      </c>
      <c r="Y46" s="380">
        <v>0</v>
      </c>
      <c r="Z46" s="380">
        <v>0</v>
      </c>
      <c r="AA46" s="380">
        <v>0</v>
      </c>
      <c r="AB46" s="380">
        <v>0</v>
      </c>
      <c r="AC46" s="380">
        <v>0</v>
      </c>
      <c r="AD46" s="380">
        <v>0</v>
      </c>
      <c r="AE46" s="380">
        <v>0</v>
      </c>
      <c r="AF46" s="380">
        <v>0</v>
      </c>
      <c r="AG46" s="380">
        <v>0</v>
      </c>
      <c r="AH46" s="380">
        <v>0</v>
      </c>
      <c r="AI46" s="380">
        <v>0</v>
      </c>
      <c r="AJ46" s="380">
        <v>0</v>
      </c>
      <c r="AK46" s="380">
        <v>0</v>
      </c>
      <c r="AL46" s="380">
        <v>0</v>
      </c>
      <c r="AM46" s="380">
        <v>0</v>
      </c>
      <c r="AN46" s="380">
        <v>0</v>
      </c>
      <c r="AO46" s="380">
        <v>0</v>
      </c>
      <c r="AP46" s="380">
        <v>0</v>
      </c>
      <c r="AQ46" s="380">
        <v>0</v>
      </c>
      <c r="AR46" s="380">
        <v>0</v>
      </c>
      <c r="AS46" s="380">
        <v>0</v>
      </c>
      <c r="AT46" s="380">
        <v>0</v>
      </c>
      <c r="AU46" s="380">
        <v>0</v>
      </c>
      <c r="AV46" s="380">
        <v>0</v>
      </c>
      <c r="AW46" s="380">
        <v>0</v>
      </c>
      <c r="AX46" s="380">
        <v>0</v>
      </c>
      <c r="AY46" s="380">
        <v>0</v>
      </c>
      <c r="AZ46" s="380">
        <v>0</v>
      </c>
      <c r="BA46" s="380">
        <v>0</v>
      </c>
      <c r="BB46" s="380">
        <v>0</v>
      </c>
      <c r="BC46" s="380">
        <v>0</v>
      </c>
      <c r="BD46" s="380">
        <v>0</v>
      </c>
      <c r="BE46" s="380">
        <v>0</v>
      </c>
      <c r="BF46" s="380">
        <v>0</v>
      </c>
      <c r="BG46" s="380">
        <v>0</v>
      </c>
      <c r="BH46" s="380">
        <v>0</v>
      </c>
    </row>
    <row r="47" spans="1:60">
      <c r="A47" s="387" t="s">
        <v>96</v>
      </c>
      <c r="B47" s="386" t="s">
        <v>97</v>
      </c>
      <c r="C47" s="383" t="s">
        <v>24</v>
      </c>
      <c r="D47" s="380" t="s">
        <v>174</v>
      </c>
      <c r="E47" s="380">
        <v>0</v>
      </c>
      <c r="F47" s="380">
        <v>0</v>
      </c>
      <c r="G47" s="380">
        <v>0</v>
      </c>
      <c r="H47" s="380">
        <v>0</v>
      </c>
      <c r="I47" s="380">
        <v>0</v>
      </c>
      <c r="J47" s="380">
        <v>0</v>
      </c>
      <c r="K47" s="380">
        <v>0</v>
      </c>
      <c r="L47" s="380">
        <v>0</v>
      </c>
      <c r="M47" s="380">
        <v>0</v>
      </c>
      <c r="N47" s="380">
        <v>0</v>
      </c>
      <c r="O47" s="380">
        <v>0</v>
      </c>
      <c r="P47" s="380">
        <v>0</v>
      </c>
      <c r="Q47" s="380">
        <v>0</v>
      </c>
      <c r="R47" s="380">
        <v>0</v>
      </c>
      <c r="S47" s="380">
        <v>0</v>
      </c>
      <c r="T47" s="380">
        <v>0</v>
      </c>
      <c r="U47" s="380">
        <v>0</v>
      </c>
      <c r="V47" s="380">
        <v>0</v>
      </c>
      <c r="W47" s="380">
        <v>0</v>
      </c>
      <c r="X47" s="380">
        <v>0</v>
      </c>
      <c r="Y47" s="380">
        <v>0</v>
      </c>
      <c r="Z47" s="380">
        <v>0</v>
      </c>
      <c r="AA47" s="380">
        <v>0</v>
      </c>
      <c r="AB47" s="380">
        <v>0</v>
      </c>
      <c r="AC47" s="380">
        <v>0</v>
      </c>
      <c r="AD47" s="380">
        <v>0</v>
      </c>
      <c r="AE47" s="380">
        <v>0</v>
      </c>
      <c r="AF47" s="380">
        <v>0</v>
      </c>
      <c r="AG47" s="380">
        <v>0</v>
      </c>
      <c r="AH47" s="380">
        <v>0</v>
      </c>
      <c r="AI47" s="380">
        <v>0</v>
      </c>
      <c r="AJ47" s="380">
        <v>0</v>
      </c>
      <c r="AK47" s="380">
        <v>0</v>
      </c>
      <c r="AL47" s="380">
        <v>0</v>
      </c>
      <c r="AM47" s="380">
        <v>0</v>
      </c>
      <c r="AN47" s="380">
        <v>0</v>
      </c>
      <c r="AO47" s="380">
        <v>0</v>
      </c>
      <c r="AP47" s="380">
        <v>0</v>
      </c>
      <c r="AQ47" s="380">
        <v>0</v>
      </c>
      <c r="AR47" s="380">
        <v>0</v>
      </c>
      <c r="AS47" s="380">
        <v>0</v>
      </c>
      <c r="AT47" s="380">
        <v>0</v>
      </c>
      <c r="AU47" s="380">
        <v>0</v>
      </c>
      <c r="AV47" s="380">
        <v>0</v>
      </c>
      <c r="AW47" s="380">
        <v>0</v>
      </c>
      <c r="AX47" s="380">
        <v>0</v>
      </c>
      <c r="AY47" s="380">
        <v>0</v>
      </c>
      <c r="AZ47" s="380">
        <v>0</v>
      </c>
      <c r="BA47" s="380">
        <v>0</v>
      </c>
      <c r="BB47" s="380">
        <v>0</v>
      </c>
      <c r="BC47" s="380">
        <v>0</v>
      </c>
      <c r="BD47" s="380">
        <v>0</v>
      </c>
      <c r="BE47" s="380">
        <v>0</v>
      </c>
      <c r="BF47" s="380">
        <v>0</v>
      </c>
      <c r="BG47" s="380">
        <v>0</v>
      </c>
      <c r="BH47" s="380">
        <v>0</v>
      </c>
    </row>
    <row r="48" spans="1:60" ht="24">
      <c r="A48" s="392" t="s">
        <v>98</v>
      </c>
      <c r="B48" s="400" t="s">
        <v>99</v>
      </c>
      <c r="C48" s="390" t="s">
        <v>100</v>
      </c>
      <c r="D48" s="380" t="s">
        <v>174</v>
      </c>
      <c r="E48" s="380">
        <v>0</v>
      </c>
      <c r="F48" s="380">
        <v>0</v>
      </c>
      <c r="G48" s="380">
        <v>0</v>
      </c>
      <c r="H48" s="380">
        <v>0</v>
      </c>
      <c r="I48" s="380">
        <v>0</v>
      </c>
      <c r="J48" s="380">
        <v>0</v>
      </c>
      <c r="K48" s="380">
        <v>0</v>
      </c>
      <c r="L48" s="380">
        <v>0</v>
      </c>
      <c r="M48" s="380">
        <v>0</v>
      </c>
      <c r="N48" s="380">
        <v>0</v>
      </c>
      <c r="O48" s="380">
        <v>0</v>
      </c>
      <c r="P48" s="380">
        <v>0</v>
      </c>
      <c r="Q48" s="380">
        <v>0</v>
      </c>
      <c r="R48" s="380">
        <v>0</v>
      </c>
      <c r="S48" s="380">
        <v>0</v>
      </c>
      <c r="T48" s="380">
        <v>0</v>
      </c>
      <c r="U48" s="380">
        <v>0</v>
      </c>
      <c r="V48" s="380">
        <v>0</v>
      </c>
      <c r="W48" s="380">
        <v>0</v>
      </c>
      <c r="X48" s="380">
        <v>0</v>
      </c>
      <c r="Y48" s="380">
        <v>0</v>
      </c>
      <c r="Z48" s="380">
        <v>0</v>
      </c>
      <c r="AA48" s="380">
        <v>0</v>
      </c>
      <c r="AB48" s="380">
        <v>0</v>
      </c>
      <c r="AC48" s="380">
        <v>0</v>
      </c>
      <c r="AD48" s="380">
        <v>0</v>
      </c>
      <c r="AE48" s="380">
        <v>0</v>
      </c>
      <c r="AF48" s="380">
        <v>0</v>
      </c>
      <c r="AG48" s="380">
        <v>0</v>
      </c>
      <c r="AH48" s="380">
        <v>0</v>
      </c>
      <c r="AI48" s="380">
        <v>0</v>
      </c>
      <c r="AJ48" s="380">
        <v>0</v>
      </c>
      <c r="AK48" s="380">
        <v>0</v>
      </c>
      <c r="AL48" s="380">
        <v>0</v>
      </c>
      <c r="AM48" s="380">
        <v>0</v>
      </c>
      <c r="AN48" s="380">
        <v>0</v>
      </c>
      <c r="AO48" s="380">
        <v>0</v>
      </c>
      <c r="AP48" s="380">
        <v>0</v>
      </c>
      <c r="AQ48" s="380">
        <v>0</v>
      </c>
      <c r="AR48" s="380">
        <v>0</v>
      </c>
      <c r="AS48" s="380">
        <v>0</v>
      </c>
      <c r="AT48" s="380">
        <v>0</v>
      </c>
      <c r="AU48" s="380">
        <v>0</v>
      </c>
      <c r="AV48" s="380">
        <v>0</v>
      </c>
      <c r="AW48" s="380">
        <v>0</v>
      </c>
      <c r="AX48" s="380">
        <v>0</v>
      </c>
      <c r="AY48" s="380">
        <v>0</v>
      </c>
      <c r="AZ48" s="380">
        <v>0</v>
      </c>
      <c r="BA48" s="380">
        <v>0</v>
      </c>
      <c r="BB48" s="380">
        <v>0</v>
      </c>
      <c r="BC48" s="380">
        <v>0</v>
      </c>
      <c r="BD48" s="380">
        <v>0</v>
      </c>
      <c r="BE48" s="380">
        <v>0</v>
      </c>
      <c r="BF48" s="380">
        <v>0</v>
      </c>
      <c r="BG48" s="380">
        <v>0</v>
      </c>
      <c r="BH48" s="380">
        <v>0</v>
      </c>
    </row>
    <row r="49" spans="1:60" ht="24">
      <c r="A49" s="392" t="s">
        <v>101</v>
      </c>
      <c r="B49" s="400" t="s">
        <v>102</v>
      </c>
      <c r="C49" s="390" t="s">
        <v>103</v>
      </c>
      <c r="D49" s="380" t="s">
        <v>174</v>
      </c>
      <c r="E49" s="380">
        <v>0</v>
      </c>
      <c r="F49" s="380">
        <v>0</v>
      </c>
      <c r="G49" s="380">
        <v>0</v>
      </c>
      <c r="H49" s="380">
        <v>0</v>
      </c>
      <c r="I49" s="380">
        <v>0</v>
      </c>
      <c r="J49" s="380">
        <v>0</v>
      </c>
      <c r="K49" s="380">
        <v>0</v>
      </c>
      <c r="L49" s="380">
        <v>0</v>
      </c>
      <c r="M49" s="380">
        <v>0</v>
      </c>
      <c r="N49" s="380">
        <v>0</v>
      </c>
      <c r="O49" s="380">
        <v>0</v>
      </c>
      <c r="P49" s="380">
        <v>0</v>
      </c>
      <c r="Q49" s="380">
        <v>0</v>
      </c>
      <c r="R49" s="380">
        <v>0</v>
      </c>
      <c r="S49" s="380">
        <v>0</v>
      </c>
      <c r="T49" s="380">
        <v>0</v>
      </c>
      <c r="U49" s="380">
        <v>0</v>
      </c>
      <c r="V49" s="380">
        <v>0</v>
      </c>
      <c r="W49" s="380">
        <v>0</v>
      </c>
      <c r="X49" s="380">
        <v>0</v>
      </c>
      <c r="Y49" s="380">
        <v>0</v>
      </c>
      <c r="Z49" s="380">
        <v>0</v>
      </c>
      <c r="AA49" s="380">
        <v>0</v>
      </c>
      <c r="AB49" s="380">
        <v>0</v>
      </c>
      <c r="AC49" s="380">
        <v>0</v>
      </c>
      <c r="AD49" s="380">
        <v>0</v>
      </c>
      <c r="AE49" s="380">
        <v>0</v>
      </c>
      <c r="AF49" s="380">
        <v>0</v>
      </c>
      <c r="AG49" s="380">
        <v>0</v>
      </c>
      <c r="AH49" s="380">
        <v>0</v>
      </c>
      <c r="AI49" s="380">
        <v>0</v>
      </c>
      <c r="AJ49" s="380">
        <v>0</v>
      </c>
      <c r="AK49" s="380">
        <v>0</v>
      </c>
      <c r="AL49" s="380">
        <v>0</v>
      </c>
      <c r="AM49" s="380">
        <v>0</v>
      </c>
      <c r="AN49" s="380">
        <v>0</v>
      </c>
      <c r="AO49" s="380">
        <v>0</v>
      </c>
      <c r="AP49" s="380">
        <v>0</v>
      </c>
      <c r="AQ49" s="380">
        <v>0</v>
      </c>
      <c r="AR49" s="380">
        <v>0</v>
      </c>
      <c r="AS49" s="380">
        <v>0</v>
      </c>
      <c r="AT49" s="380">
        <v>0</v>
      </c>
      <c r="AU49" s="380">
        <v>0</v>
      </c>
      <c r="AV49" s="380">
        <v>0</v>
      </c>
      <c r="AW49" s="380">
        <v>0</v>
      </c>
      <c r="AX49" s="380">
        <v>0</v>
      </c>
      <c r="AY49" s="380">
        <v>0</v>
      </c>
      <c r="AZ49" s="380">
        <v>0</v>
      </c>
      <c r="BA49" s="380">
        <v>0</v>
      </c>
      <c r="BB49" s="380">
        <v>0</v>
      </c>
      <c r="BC49" s="380">
        <v>0</v>
      </c>
      <c r="BD49" s="380">
        <v>0</v>
      </c>
      <c r="BE49" s="380">
        <v>0</v>
      </c>
      <c r="BF49" s="380">
        <v>0</v>
      </c>
      <c r="BG49" s="380">
        <v>0</v>
      </c>
      <c r="BH49" s="380">
        <v>0</v>
      </c>
    </row>
    <row r="50" spans="1:60" ht="24">
      <c r="A50" s="392" t="s">
        <v>104</v>
      </c>
      <c r="B50" s="400" t="s">
        <v>105</v>
      </c>
      <c r="C50" s="390" t="s">
        <v>106</v>
      </c>
      <c r="D50" s="380" t="s">
        <v>174</v>
      </c>
      <c r="E50" s="380">
        <v>0</v>
      </c>
      <c r="F50" s="380">
        <v>0</v>
      </c>
      <c r="G50" s="380">
        <v>0</v>
      </c>
      <c r="H50" s="380">
        <v>0</v>
      </c>
      <c r="I50" s="380">
        <v>0</v>
      </c>
      <c r="J50" s="380">
        <v>0</v>
      </c>
      <c r="K50" s="380">
        <v>0</v>
      </c>
      <c r="L50" s="380">
        <v>0</v>
      </c>
      <c r="M50" s="380">
        <v>0</v>
      </c>
      <c r="N50" s="380">
        <v>0</v>
      </c>
      <c r="O50" s="380">
        <v>0</v>
      </c>
      <c r="P50" s="380">
        <v>0</v>
      </c>
      <c r="Q50" s="380">
        <v>0</v>
      </c>
      <c r="R50" s="380">
        <v>0</v>
      </c>
      <c r="S50" s="380">
        <v>0</v>
      </c>
      <c r="T50" s="380">
        <v>0</v>
      </c>
      <c r="U50" s="380">
        <v>0</v>
      </c>
      <c r="V50" s="380">
        <v>0</v>
      </c>
      <c r="W50" s="380">
        <v>0</v>
      </c>
      <c r="X50" s="380">
        <v>0</v>
      </c>
      <c r="Y50" s="380">
        <v>0</v>
      </c>
      <c r="Z50" s="380">
        <v>0</v>
      </c>
      <c r="AA50" s="380">
        <v>0</v>
      </c>
      <c r="AB50" s="380">
        <v>0</v>
      </c>
      <c r="AC50" s="380">
        <v>0</v>
      </c>
      <c r="AD50" s="380">
        <v>0</v>
      </c>
      <c r="AE50" s="380">
        <v>0</v>
      </c>
      <c r="AF50" s="380">
        <v>0</v>
      </c>
      <c r="AG50" s="380">
        <v>0</v>
      </c>
      <c r="AH50" s="380">
        <v>0</v>
      </c>
      <c r="AI50" s="380">
        <v>0</v>
      </c>
      <c r="AJ50" s="380">
        <v>0</v>
      </c>
      <c r="AK50" s="380">
        <v>0</v>
      </c>
      <c r="AL50" s="380">
        <v>0</v>
      </c>
      <c r="AM50" s="380">
        <v>0</v>
      </c>
      <c r="AN50" s="380">
        <v>0</v>
      </c>
      <c r="AO50" s="380">
        <v>0</v>
      </c>
      <c r="AP50" s="380">
        <v>0</v>
      </c>
      <c r="AQ50" s="380">
        <v>0</v>
      </c>
      <c r="AR50" s="380">
        <v>0</v>
      </c>
      <c r="AS50" s="380">
        <v>0</v>
      </c>
      <c r="AT50" s="380">
        <v>0</v>
      </c>
      <c r="AU50" s="380">
        <v>0</v>
      </c>
      <c r="AV50" s="380">
        <v>0</v>
      </c>
      <c r="AW50" s="380">
        <v>0</v>
      </c>
      <c r="AX50" s="380">
        <v>0</v>
      </c>
      <c r="AY50" s="380">
        <v>0</v>
      </c>
      <c r="AZ50" s="380">
        <v>0</v>
      </c>
      <c r="BA50" s="380">
        <v>0</v>
      </c>
      <c r="BB50" s="380">
        <v>0</v>
      </c>
      <c r="BC50" s="380">
        <v>0</v>
      </c>
      <c r="BD50" s="380">
        <v>0</v>
      </c>
      <c r="BE50" s="380">
        <v>0</v>
      </c>
      <c r="BF50" s="380">
        <v>0</v>
      </c>
      <c r="BG50" s="380">
        <v>0</v>
      </c>
      <c r="BH50" s="380">
        <v>0</v>
      </c>
    </row>
    <row r="51" spans="1:60" ht="24">
      <c r="A51" s="392" t="s">
        <v>107</v>
      </c>
      <c r="B51" s="400" t="s">
        <v>108</v>
      </c>
      <c r="C51" s="390" t="s">
        <v>109</v>
      </c>
      <c r="D51" s="380" t="s">
        <v>174</v>
      </c>
      <c r="E51" s="380">
        <v>0</v>
      </c>
      <c r="F51" s="380">
        <v>0</v>
      </c>
      <c r="G51" s="380">
        <v>0</v>
      </c>
      <c r="H51" s="380">
        <v>0</v>
      </c>
      <c r="I51" s="380">
        <v>0</v>
      </c>
      <c r="J51" s="380">
        <v>0</v>
      </c>
      <c r="K51" s="380">
        <v>0</v>
      </c>
      <c r="L51" s="380">
        <v>0</v>
      </c>
      <c r="M51" s="380">
        <v>0</v>
      </c>
      <c r="N51" s="380">
        <v>0</v>
      </c>
      <c r="O51" s="380">
        <v>0</v>
      </c>
      <c r="P51" s="380">
        <v>0</v>
      </c>
      <c r="Q51" s="380">
        <v>0</v>
      </c>
      <c r="R51" s="380">
        <v>0</v>
      </c>
      <c r="S51" s="380">
        <v>0</v>
      </c>
      <c r="T51" s="380">
        <v>0</v>
      </c>
      <c r="U51" s="380">
        <v>0</v>
      </c>
      <c r="V51" s="380">
        <v>0</v>
      </c>
      <c r="W51" s="380">
        <v>0</v>
      </c>
      <c r="X51" s="380">
        <v>0</v>
      </c>
      <c r="Y51" s="380">
        <v>0</v>
      </c>
      <c r="Z51" s="380">
        <v>0</v>
      </c>
      <c r="AA51" s="380">
        <v>0</v>
      </c>
      <c r="AB51" s="380">
        <v>0</v>
      </c>
      <c r="AC51" s="380">
        <v>0</v>
      </c>
      <c r="AD51" s="380">
        <v>0</v>
      </c>
      <c r="AE51" s="380">
        <v>0</v>
      </c>
      <c r="AF51" s="380">
        <v>0</v>
      </c>
      <c r="AG51" s="380">
        <v>0</v>
      </c>
      <c r="AH51" s="380">
        <v>0</v>
      </c>
      <c r="AI51" s="380">
        <v>0</v>
      </c>
      <c r="AJ51" s="380">
        <v>0</v>
      </c>
      <c r="AK51" s="380">
        <v>0</v>
      </c>
      <c r="AL51" s="380">
        <v>0</v>
      </c>
      <c r="AM51" s="380">
        <v>0</v>
      </c>
      <c r="AN51" s="380">
        <v>0</v>
      </c>
      <c r="AO51" s="380">
        <v>0</v>
      </c>
      <c r="AP51" s="380">
        <v>0</v>
      </c>
      <c r="AQ51" s="380">
        <v>0</v>
      </c>
      <c r="AR51" s="380">
        <v>0</v>
      </c>
      <c r="AS51" s="380">
        <v>0</v>
      </c>
      <c r="AT51" s="380">
        <v>0</v>
      </c>
      <c r="AU51" s="380">
        <v>0</v>
      </c>
      <c r="AV51" s="380">
        <v>0</v>
      </c>
      <c r="AW51" s="380">
        <v>0</v>
      </c>
      <c r="AX51" s="380">
        <v>0</v>
      </c>
      <c r="AY51" s="380">
        <v>0</v>
      </c>
      <c r="AZ51" s="380">
        <v>0</v>
      </c>
      <c r="BA51" s="380">
        <v>0</v>
      </c>
      <c r="BB51" s="380">
        <v>0</v>
      </c>
      <c r="BC51" s="380">
        <v>0</v>
      </c>
      <c r="BD51" s="380">
        <v>0</v>
      </c>
      <c r="BE51" s="380">
        <v>0</v>
      </c>
      <c r="BF51" s="380">
        <v>0</v>
      </c>
      <c r="BG51" s="380">
        <v>0</v>
      </c>
      <c r="BH51" s="380">
        <v>0</v>
      </c>
    </row>
    <row r="52" spans="1:60">
      <c r="A52" s="392" t="s">
        <v>110</v>
      </c>
      <c r="B52" s="400" t="s">
        <v>111</v>
      </c>
      <c r="C52" s="390" t="s">
        <v>112</v>
      </c>
      <c r="D52" s="380" t="s">
        <v>174</v>
      </c>
      <c r="E52" s="380">
        <v>0</v>
      </c>
      <c r="F52" s="380">
        <v>0</v>
      </c>
      <c r="G52" s="380">
        <v>0</v>
      </c>
      <c r="H52" s="380">
        <v>0</v>
      </c>
      <c r="I52" s="380">
        <v>0</v>
      </c>
      <c r="J52" s="380">
        <v>0</v>
      </c>
      <c r="K52" s="380">
        <v>0</v>
      </c>
      <c r="L52" s="380">
        <v>0</v>
      </c>
      <c r="M52" s="380">
        <v>0</v>
      </c>
      <c r="N52" s="380">
        <v>0</v>
      </c>
      <c r="O52" s="380">
        <v>0</v>
      </c>
      <c r="P52" s="380">
        <v>0</v>
      </c>
      <c r="Q52" s="380">
        <v>0</v>
      </c>
      <c r="R52" s="380">
        <v>0</v>
      </c>
      <c r="S52" s="380">
        <v>0</v>
      </c>
      <c r="T52" s="380">
        <v>0</v>
      </c>
      <c r="U52" s="380">
        <v>0</v>
      </c>
      <c r="V52" s="380">
        <v>0</v>
      </c>
      <c r="W52" s="380">
        <v>0</v>
      </c>
      <c r="X52" s="380">
        <v>0</v>
      </c>
      <c r="Y52" s="380">
        <v>0</v>
      </c>
      <c r="Z52" s="380">
        <v>0</v>
      </c>
      <c r="AA52" s="380">
        <v>0</v>
      </c>
      <c r="AB52" s="380">
        <v>0</v>
      </c>
      <c r="AC52" s="380">
        <v>0</v>
      </c>
      <c r="AD52" s="380">
        <v>0</v>
      </c>
      <c r="AE52" s="380">
        <v>0</v>
      </c>
      <c r="AF52" s="380">
        <v>0</v>
      </c>
      <c r="AG52" s="380">
        <v>0</v>
      </c>
      <c r="AH52" s="380">
        <v>0</v>
      </c>
      <c r="AI52" s="380">
        <v>0</v>
      </c>
      <c r="AJ52" s="380">
        <v>0</v>
      </c>
      <c r="AK52" s="380">
        <v>0</v>
      </c>
      <c r="AL52" s="380">
        <v>0</v>
      </c>
      <c r="AM52" s="380">
        <v>0</v>
      </c>
      <c r="AN52" s="380">
        <v>0</v>
      </c>
      <c r="AO52" s="380">
        <v>0</v>
      </c>
      <c r="AP52" s="380">
        <v>0</v>
      </c>
      <c r="AQ52" s="380">
        <v>0</v>
      </c>
      <c r="AR52" s="380">
        <v>0</v>
      </c>
      <c r="AS52" s="380">
        <v>0</v>
      </c>
      <c r="AT52" s="380">
        <v>0</v>
      </c>
      <c r="AU52" s="380">
        <v>0</v>
      </c>
      <c r="AV52" s="380">
        <v>0</v>
      </c>
      <c r="AW52" s="380">
        <v>0</v>
      </c>
      <c r="AX52" s="380">
        <v>0</v>
      </c>
      <c r="AY52" s="380">
        <v>0</v>
      </c>
      <c r="AZ52" s="380">
        <v>0</v>
      </c>
      <c r="BA52" s="380">
        <v>0</v>
      </c>
      <c r="BB52" s="380">
        <v>0</v>
      </c>
      <c r="BC52" s="380">
        <v>0</v>
      </c>
      <c r="BD52" s="380">
        <v>0</v>
      </c>
      <c r="BE52" s="380">
        <v>0</v>
      </c>
      <c r="BF52" s="380">
        <v>0</v>
      </c>
      <c r="BG52" s="380">
        <v>0</v>
      </c>
      <c r="BH52" s="380">
        <v>0</v>
      </c>
    </row>
    <row r="53" spans="1:60">
      <c r="A53" s="392" t="s">
        <v>113</v>
      </c>
      <c r="B53" s="400" t="s">
        <v>114</v>
      </c>
      <c r="C53" s="390" t="s">
        <v>115</v>
      </c>
      <c r="D53" s="399" t="s">
        <v>174</v>
      </c>
      <c r="E53" s="380">
        <v>0</v>
      </c>
      <c r="F53" s="380">
        <v>0</v>
      </c>
      <c r="G53" s="380">
        <v>0</v>
      </c>
      <c r="H53" s="380">
        <v>0</v>
      </c>
      <c r="I53" s="380">
        <v>0</v>
      </c>
      <c r="J53" s="380">
        <v>0</v>
      </c>
      <c r="K53" s="380">
        <v>0</v>
      </c>
      <c r="L53" s="380">
        <v>0</v>
      </c>
      <c r="M53" s="380">
        <v>0</v>
      </c>
      <c r="N53" s="380">
        <v>0</v>
      </c>
      <c r="O53" s="380">
        <v>0</v>
      </c>
      <c r="P53" s="380">
        <v>0</v>
      </c>
      <c r="Q53" s="380">
        <v>0</v>
      </c>
      <c r="R53" s="380">
        <v>0</v>
      </c>
      <c r="S53" s="380">
        <v>0</v>
      </c>
      <c r="T53" s="380">
        <v>0</v>
      </c>
      <c r="U53" s="380">
        <v>0</v>
      </c>
      <c r="V53" s="380">
        <v>0</v>
      </c>
      <c r="W53" s="380">
        <v>0</v>
      </c>
      <c r="X53" s="380">
        <v>0</v>
      </c>
      <c r="Y53" s="380">
        <v>0</v>
      </c>
      <c r="Z53" s="380">
        <v>0</v>
      </c>
      <c r="AA53" s="380">
        <v>0</v>
      </c>
      <c r="AB53" s="380">
        <v>0</v>
      </c>
      <c r="AC53" s="380">
        <v>0</v>
      </c>
      <c r="AD53" s="380">
        <v>0</v>
      </c>
      <c r="AE53" s="380">
        <v>0</v>
      </c>
      <c r="AF53" s="380">
        <v>0</v>
      </c>
      <c r="AG53" s="380">
        <v>0</v>
      </c>
      <c r="AH53" s="380">
        <v>0</v>
      </c>
      <c r="AI53" s="380">
        <v>0</v>
      </c>
      <c r="AJ53" s="380">
        <v>0</v>
      </c>
      <c r="AK53" s="380">
        <v>0</v>
      </c>
      <c r="AL53" s="380">
        <v>0</v>
      </c>
      <c r="AM53" s="380">
        <v>0</v>
      </c>
      <c r="AN53" s="380">
        <v>0</v>
      </c>
      <c r="AO53" s="380">
        <v>0</v>
      </c>
      <c r="AP53" s="380">
        <v>0</v>
      </c>
      <c r="AQ53" s="380">
        <v>0</v>
      </c>
      <c r="AR53" s="380">
        <v>0</v>
      </c>
      <c r="AS53" s="380">
        <v>0</v>
      </c>
      <c r="AT53" s="380">
        <v>0</v>
      </c>
      <c r="AU53" s="380">
        <v>0</v>
      </c>
      <c r="AV53" s="380">
        <v>0</v>
      </c>
      <c r="AW53" s="380">
        <v>0</v>
      </c>
      <c r="AX53" s="380">
        <v>0</v>
      </c>
      <c r="AY53" s="380">
        <v>0</v>
      </c>
      <c r="AZ53" s="380">
        <v>0</v>
      </c>
      <c r="BA53" s="380">
        <v>0</v>
      </c>
      <c r="BB53" s="380">
        <v>0</v>
      </c>
      <c r="BC53" s="380">
        <v>0</v>
      </c>
      <c r="BD53" s="380">
        <v>0</v>
      </c>
      <c r="BE53" s="380">
        <v>0</v>
      </c>
      <c r="BF53" s="380">
        <v>0</v>
      </c>
      <c r="BG53" s="380">
        <v>0</v>
      </c>
      <c r="BH53" s="380">
        <v>0</v>
      </c>
    </row>
    <row r="54" spans="1:60" ht="36">
      <c r="A54" s="392" t="s">
        <v>116</v>
      </c>
      <c r="B54" s="400" t="s">
        <v>117</v>
      </c>
      <c r="C54" s="390" t="s">
        <v>118</v>
      </c>
      <c r="D54" s="380" t="s">
        <v>174</v>
      </c>
      <c r="E54" s="380">
        <v>0</v>
      </c>
      <c r="F54" s="380">
        <v>0</v>
      </c>
      <c r="G54" s="380">
        <v>0</v>
      </c>
      <c r="H54" s="380">
        <v>0</v>
      </c>
      <c r="I54" s="380">
        <v>0</v>
      </c>
      <c r="J54" s="380">
        <v>0</v>
      </c>
      <c r="K54" s="380">
        <v>0</v>
      </c>
      <c r="L54" s="380">
        <v>0</v>
      </c>
      <c r="M54" s="380">
        <v>0</v>
      </c>
      <c r="N54" s="380">
        <v>0</v>
      </c>
      <c r="O54" s="380">
        <v>0</v>
      </c>
      <c r="P54" s="380">
        <v>0</v>
      </c>
      <c r="Q54" s="380">
        <v>0</v>
      </c>
      <c r="R54" s="380">
        <v>0</v>
      </c>
      <c r="S54" s="380">
        <v>0</v>
      </c>
      <c r="T54" s="380">
        <v>0</v>
      </c>
      <c r="U54" s="380">
        <v>0</v>
      </c>
      <c r="V54" s="380">
        <v>0</v>
      </c>
      <c r="W54" s="380">
        <v>0</v>
      </c>
      <c r="X54" s="380">
        <v>0</v>
      </c>
      <c r="Y54" s="380">
        <v>0</v>
      </c>
      <c r="Z54" s="380">
        <v>0</v>
      </c>
      <c r="AA54" s="380">
        <v>0</v>
      </c>
      <c r="AB54" s="380">
        <v>0</v>
      </c>
      <c r="AC54" s="380">
        <v>0</v>
      </c>
      <c r="AD54" s="380">
        <v>0</v>
      </c>
      <c r="AE54" s="380">
        <v>0</v>
      </c>
      <c r="AF54" s="380">
        <v>0</v>
      </c>
      <c r="AG54" s="380">
        <v>0</v>
      </c>
      <c r="AH54" s="380">
        <v>0</v>
      </c>
      <c r="AI54" s="380">
        <v>0</v>
      </c>
      <c r="AJ54" s="380">
        <v>0</v>
      </c>
      <c r="AK54" s="380">
        <v>0</v>
      </c>
      <c r="AL54" s="380">
        <v>0</v>
      </c>
      <c r="AM54" s="380">
        <v>0</v>
      </c>
      <c r="AN54" s="380">
        <v>0</v>
      </c>
      <c r="AO54" s="380">
        <v>0</v>
      </c>
      <c r="AP54" s="380">
        <v>0</v>
      </c>
      <c r="AQ54" s="380">
        <v>0</v>
      </c>
      <c r="AR54" s="380">
        <v>0</v>
      </c>
      <c r="AS54" s="380">
        <v>0</v>
      </c>
      <c r="AT54" s="380">
        <v>0</v>
      </c>
      <c r="AU54" s="380">
        <v>0</v>
      </c>
      <c r="AV54" s="380">
        <v>0</v>
      </c>
      <c r="AW54" s="380">
        <v>0</v>
      </c>
      <c r="AX54" s="380">
        <v>0</v>
      </c>
      <c r="AY54" s="380">
        <v>0</v>
      </c>
      <c r="AZ54" s="380">
        <v>0</v>
      </c>
      <c r="BA54" s="380">
        <v>0</v>
      </c>
      <c r="BB54" s="380">
        <v>0</v>
      </c>
      <c r="BC54" s="380">
        <v>0</v>
      </c>
      <c r="BD54" s="380">
        <v>0</v>
      </c>
      <c r="BE54" s="380">
        <v>0</v>
      </c>
      <c r="BF54" s="380">
        <v>0</v>
      </c>
      <c r="BG54" s="380">
        <v>0</v>
      </c>
      <c r="BH54" s="380">
        <v>0</v>
      </c>
    </row>
    <row r="55" spans="1:60">
      <c r="A55" s="392" t="s">
        <v>119</v>
      </c>
      <c r="B55" s="400" t="s">
        <v>120</v>
      </c>
      <c r="C55" s="390" t="s">
        <v>121</v>
      </c>
      <c r="D55" s="380" t="s">
        <v>174</v>
      </c>
      <c r="E55" s="380">
        <v>0</v>
      </c>
      <c r="F55" s="380">
        <v>0</v>
      </c>
      <c r="G55" s="380">
        <v>0</v>
      </c>
      <c r="H55" s="380">
        <v>0</v>
      </c>
      <c r="I55" s="380">
        <v>0</v>
      </c>
      <c r="J55" s="380">
        <v>0</v>
      </c>
      <c r="K55" s="380">
        <v>0</v>
      </c>
      <c r="L55" s="380">
        <v>0</v>
      </c>
      <c r="M55" s="380">
        <v>0</v>
      </c>
      <c r="N55" s="380">
        <v>0</v>
      </c>
      <c r="O55" s="380">
        <v>0</v>
      </c>
      <c r="P55" s="380">
        <v>0</v>
      </c>
      <c r="Q55" s="380">
        <v>0</v>
      </c>
      <c r="R55" s="380">
        <v>0</v>
      </c>
      <c r="S55" s="380">
        <v>0</v>
      </c>
      <c r="T55" s="380">
        <v>0</v>
      </c>
      <c r="U55" s="380">
        <v>0</v>
      </c>
      <c r="V55" s="380">
        <v>0</v>
      </c>
      <c r="W55" s="380">
        <v>0</v>
      </c>
      <c r="X55" s="380">
        <v>0</v>
      </c>
      <c r="Y55" s="380">
        <v>0</v>
      </c>
      <c r="Z55" s="380">
        <v>0</v>
      </c>
      <c r="AA55" s="380">
        <v>0</v>
      </c>
      <c r="AB55" s="380">
        <v>0</v>
      </c>
      <c r="AC55" s="380">
        <v>0</v>
      </c>
      <c r="AD55" s="380">
        <v>0</v>
      </c>
      <c r="AE55" s="380">
        <v>0</v>
      </c>
      <c r="AF55" s="380">
        <v>0</v>
      </c>
      <c r="AG55" s="380">
        <v>0</v>
      </c>
      <c r="AH55" s="380">
        <v>0</v>
      </c>
      <c r="AI55" s="380">
        <v>0</v>
      </c>
      <c r="AJ55" s="380">
        <v>0</v>
      </c>
      <c r="AK55" s="380">
        <v>0</v>
      </c>
      <c r="AL55" s="380">
        <v>0</v>
      </c>
      <c r="AM55" s="380">
        <v>0</v>
      </c>
      <c r="AN55" s="380">
        <v>0</v>
      </c>
      <c r="AO55" s="380">
        <v>0</v>
      </c>
      <c r="AP55" s="380">
        <v>0</v>
      </c>
      <c r="AQ55" s="380">
        <v>0</v>
      </c>
      <c r="AR55" s="380">
        <v>0</v>
      </c>
      <c r="AS55" s="380">
        <v>0</v>
      </c>
      <c r="AT55" s="380">
        <v>0</v>
      </c>
      <c r="AU55" s="380">
        <v>0</v>
      </c>
      <c r="AV55" s="380">
        <v>0</v>
      </c>
      <c r="AW55" s="380">
        <v>0</v>
      </c>
      <c r="AX55" s="380">
        <v>0</v>
      </c>
      <c r="AY55" s="380">
        <v>0</v>
      </c>
      <c r="AZ55" s="380">
        <v>0</v>
      </c>
      <c r="BA55" s="380">
        <v>0</v>
      </c>
      <c r="BB55" s="380">
        <v>0</v>
      </c>
      <c r="BC55" s="380">
        <v>0</v>
      </c>
      <c r="BD55" s="380">
        <v>0</v>
      </c>
      <c r="BE55" s="380">
        <v>0</v>
      </c>
      <c r="BF55" s="380">
        <v>0</v>
      </c>
      <c r="BG55" s="380">
        <v>0</v>
      </c>
      <c r="BH55" s="380">
        <v>0</v>
      </c>
    </row>
    <row r="56" spans="1:60" ht="36">
      <c r="A56" s="392" t="s">
        <v>122</v>
      </c>
      <c r="B56" s="400" t="s">
        <v>123</v>
      </c>
      <c r="C56" s="390" t="s">
        <v>124</v>
      </c>
      <c r="D56" s="380" t="s">
        <v>174</v>
      </c>
      <c r="E56" s="380">
        <v>0</v>
      </c>
      <c r="F56" s="380">
        <v>0</v>
      </c>
      <c r="G56" s="380">
        <v>0</v>
      </c>
      <c r="H56" s="380">
        <v>0</v>
      </c>
      <c r="I56" s="380">
        <v>0</v>
      </c>
      <c r="J56" s="380">
        <v>0</v>
      </c>
      <c r="K56" s="380">
        <v>0</v>
      </c>
      <c r="L56" s="380">
        <v>0</v>
      </c>
      <c r="M56" s="380">
        <v>0</v>
      </c>
      <c r="N56" s="380">
        <v>0</v>
      </c>
      <c r="O56" s="380">
        <v>0</v>
      </c>
      <c r="P56" s="380">
        <v>0</v>
      </c>
      <c r="Q56" s="380">
        <v>0</v>
      </c>
      <c r="R56" s="380">
        <v>0</v>
      </c>
      <c r="S56" s="380">
        <v>0</v>
      </c>
      <c r="T56" s="380">
        <v>0</v>
      </c>
      <c r="U56" s="380">
        <v>0</v>
      </c>
      <c r="V56" s="380">
        <v>0</v>
      </c>
      <c r="W56" s="380">
        <v>0</v>
      </c>
      <c r="X56" s="380">
        <v>0</v>
      </c>
      <c r="Y56" s="380">
        <v>0</v>
      </c>
      <c r="Z56" s="380">
        <v>0</v>
      </c>
      <c r="AA56" s="380">
        <v>0</v>
      </c>
      <c r="AB56" s="380">
        <v>0</v>
      </c>
      <c r="AC56" s="380">
        <v>0</v>
      </c>
      <c r="AD56" s="380">
        <v>0</v>
      </c>
      <c r="AE56" s="380">
        <v>0</v>
      </c>
      <c r="AF56" s="380">
        <v>0</v>
      </c>
      <c r="AG56" s="380">
        <v>0</v>
      </c>
      <c r="AH56" s="380">
        <v>0</v>
      </c>
      <c r="AI56" s="380">
        <v>0</v>
      </c>
      <c r="AJ56" s="380">
        <v>0</v>
      </c>
      <c r="AK56" s="380">
        <v>0</v>
      </c>
      <c r="AL56" s="380">
        <v>0</v>
      </c>
      <c r="AM56" s="380">
        <v>0</v>
      </c>
      <c r="AN56" s="380">
        <v>0</v>
      </c>
      <c r="AO56" s="380">
        <v>0</v>
      </c>
      <c r="AP56" s="380">
        <v>0</v>
      </c>
      <c r="AQ56" s="380">
        <v>0</v>
      </c>
      <c r="AR56" s="380">
        <v>0</v>
      </c>
      <c r="AS56" s="380">
        <v>0</v>
      </c>
      <c r="AT56" s="380">
        <v>0</v>
      </c>
      <c r="AU56" s="380">
        <v>0</v>
      </c>
      <c r="AV56" s="380">
        <v>0</v>
      </c>
      <c r="AW56" s="380">
        <v>0</v>
      </c>
      <c r="AX56" s="380">
        <v>0</v>
      </c>
      <c r="AY56" s="380">
        <v>0</v>
      </c>
      <c r="AZ56" s="380">
        <v>0</v>
      </c>
      <c r="BA56" s="380">
        <v>0</v>
      </c>
      <c r="BB56" s="380">
        <v>0</v>
      </c>
      <c r="BC56" s="380">
        <v>0</v>
      </c>
      <c r="BD56" s="380">
        <v>0</v>
      </c>
      <c r="BE56" s="380">
        <v>0</v>
      </c>
      <c r="BF56" s="380">
        <v>0</v>
      </c>
      <c r="BG56" s="380">
        <v>0</v>
      </c>
      <c r="BH56" s="380">
        <v>0</v>
      </c>
    </row>
    <row r="57" spans="1:60" ht="16.5" thickBot="1">
      <c r="A57" s="401" t="s">
        <v>125</v>
      </c>
      <c r="B57" s="402" t="s">
        <v>126</v>
      </c>
      <c r="C57" s="403" t="s">
        <v>127</v>
      </c>
      <c r="D57" s="404" t="s">
        <v>174</v>
      </c>
      <c r="E57" s="404">
        <v>0</v>
      </c>
      <c r="F57" s="404">
        <v>0</v>
      </c>
      <c r="G57" s="404">
        <v>0</v>
      </c>
      <c r="H57" s="404">
        <v>0</v>
      </c>
      <c r="I57" s="404">
        <v>0</v>
      </c>
      <c r="J57" s="404">
        <v>0</v>
      </c>
      <c r="K57" s="404">
        <v>0</v>
      </c>
      <c r="L57" s="404">
        <v>0</v>
      </c>
      <c r="M57" s="404">
        <v>0</v>
      </c>
      <c r="N57" s="404">
        <v>0</v>
      </c>
      <c r="O57" s="404">
        <v>0</v>
      </c>
      <c r="P57" s="404">
        <v>0</v>
      </c>
      <c r="Q57" s="404">
        <v>0</v>
      </c>
      <c r="R57" s="404">
        <v>0</v>
      </c>
      <c r="S57" s="404">
        <v>0</v>
      </c>
      <c r="T57" s="404">
        <v>0</v>
      </c>
      <c r="U57" s="404">
        <v>0</v>
      </c>
      <c r="V57" s="404">
        <v>0</v>
      </c>
      <c r="W57" s="404">
        <v>0</v>
      </c>
      <c r="X57" s="404">
        <v>0</v>
      </c>
      <c r="Y57" s="404">
        <v>0</v>
      </c>
      <c r="Z57" s="404">
        <v>0</v>
      </c>
      <c r="AA57" s="404">
        <v>0</v>
      </c>
      <c r="AB57" s="404">
        <v>0</v>
      </c>
      <c r="AC57" s="404">
        <v>0</v>
      </c>
      <c r="AD57" s="404">
        <v>0</v>
      </c>
      <c r="AE57" s="404">
        <v>0</v>
      </c>
      <c r="AF57" s="404">
        <v>0</v>
      </c>
      <c r="AG57" s="404">
        <v>0</v>
      </c>
      <c r="AH57" s="404">
        <v>0</v>
      </c>
      <c r="AI57" s="404">
        <v>0</v>
      </c>
      <c r="AJ57" s="404">
        <v>0</v>
      </c>
      <c r="AK57" s="404">
        <v>0</v>
      </c>
      <c r="AL57" s="404">
        <v>0</v>
      </c>
      <c r="AM57" s="404">
        <v>0</v>
      </c>
      <c r="AN57" s="404">
        <v>0</v>
      </c>
      <c r="AO57" s="404">
        <v>0</v>
      </c>
      <c r="AP57" s="404">
        <v>0</v>
      </c>
      <c r="AQ57" s="404">
        <v>0</v>
      </c>
      <c r="AR57" s="404">
        <v>0</v>
      </c>
      <c r="AS57" s="404">
        <v>0</v>
      </c>
      <c r="AT57" s="404">
        <v>0</v>
      </c>
      <c r="AU57" s="404">
        <v>0</v>
      </c>
      <c r="AV57" s="404">
        <v>0</v>
      </c>
      <c r="AW57" s="404">
        <v>0</v>
      </c>
      <c r="AX57" s="404">
        <v>0</v>
      </c>
      <c r="AY57" s="404">
        <v>0</v>
      </c>
      <c r="AZ57" s="404">
        <v>0</v>
      </c>
      <c r="BA57" s="404">
        <v>0</v>
      </c>
      <c r="BB57" s="404">
        <v>0</v>
      </c>
      <c r="BC57" s="404">
        <v>0</v>
      </c>
      <c r="BD57" s="404">
        <v>0</v>
      </c>
      <c r="BE57" s="404">
        <v>0</v>
      </c>
      <c r="BF57" s="404">
        <v>0</v>
      </c>
      <c r="BG57" s="404">
        <v>0</v>
      </c>
      <c r="BH57" s="404">
        <v>0</v>
      </c>
    </row>
  </sheetData>
  <mergeCells count="27">
    <mergeCell ref="A12:BH12"/>
    <mergeCell ref="A4:BH4"/>
    <mergeCell ref="A5:BH5"/>
    <mergeCell ref="A7:BH7"/>
    <mergeCell ref="A8:BH8"/>
    <mergeCell ref="A10:BH10"/>
    <mergeCell ref="A13:BH13"/>
    <mergeCell ref="A14:BH14"/>
    <mergeCell ref="A15:A19"/>
    <mergeCell ref="B15:B19"/>
    <mergeCell ref="C15:C19"/>
    <mergeCell ref="D15:D19"/>
    <mergeCell ref="E15:BB16"/>
    <mergeCell ref="BC15:BG18"/>
    <mergeCell ref="BH15:BH19"/>
    <mergeCell ref="E17:AC17"/>
    <mergeCell ref="AX18:BB18"/>
    <mergeCell ref="AD17:BB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S18:AW1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6613-4DA0-49D8-8300-11D2BAD86CD4}">
  <dimension ref="A1:CX80"/>
  <sheetViews>
    <sheetView zoomScale="80" zoomScaleNormal="80" workbookViewId="0">
      <selection activeCell="A6" sqref="A6"/>
    </sheetView>
  </sheetViews>
  <sheetFormatPr defaultColWidth="9" defaultRowHeight="15.75" customHeight="1"/>
  <cols>
    <col min="1" max="1" width="10.5" style="141" customWidth="1"/>
    <col min="2" max="2" width="62" style="141" customWidth="1"/>
    <col min="3" max="3" width="16.875" style="141" customWidth="1"/>
    <col min="4" max="4" width="11.75" style="141" customWidth="1"/>
    <col min="5" max="5" width="10.25" style="141" customWidth="1"/>
    <col min="6" max="6" width="8.625" style="141" customWidth="1"/>
    <col min="7" max="7" width="8.875" style="141" customWidth="1"/>
    <col min="8" max="9" width="6.25" style="141" customWidth="1"/>
    <col min="10" max="10" width="7" style="141" customWidth="1"/>
    <col min="11" max="11" width="6.25" style="141" customWidth="1"/>
    <col min="12" max="12" width="8.875" style="141" customWidth="1"/>
    <col min="13" max="16" width="6.25" style="141" customWidth="1"/>
    <col min="17" max="17" width="8.875" style="141" customWidth="1"/>
    <col min="18" max="21" width="6.25" style="141" customWidth="1"/>
    <col min="22" max="22" width="8.875" style="141" customWidth="1"/>
    <col min="23" max="24" width="6.25" style="141" customWidth="1"/>
    <col min="25" max="25" width="8.625" style="141" customWidth="1"/>
    <col min="26" max="26" width="6.25" style="141" customWidth="1"/>
    <col min="27" max="27" width="8.875" style="141" customWidth="1"/>
    <col min="28" max="29" width="6.25" style="141" customWidth="1"/>
    <col min="30" max="30" width="10" style="141" customWidth="1"/>
    <col min="31" max="31" width="9.125" style="141" customWidth="1"/>
    <col min="32" max="32" width="6.25" style="141" customWidth="1"/>
    <col min="33" max="33" width="8.875" style="141" customWidth="1"/>
    <col min="34" max="34" width="7.875" style="141" customWidth="1"/>
    <col min="35" max="37" width="6.25" style="141" customWidth="1"/>
    <col min="38" max="38" width="8.875" style="141" customWidth="1"/>
    <col min="39" max="42" width="6.25" style="141" customWidth="1"/>
    <col min="43" max="43" width="8.875" style="141" customWidth="1"/>
    <col min="44" max="47" width="6.25" style="141" customWidth="1"/>
    <col min="48" max="48" width="8.875" style="141" customWidth="1"/>
    <col min="49" max="52" width="6.25" style="141" customWidth="1"/>
    <col min="53" max="53" width="8.875" style="141" customWidth="1"/>
    <col min="54" max="55" width="6.25" style="141" customWidth="1"/>
    <col min="56" max="276" width="9" style="141" customWidth="1"/>
    <col min="277" max="277" width="36.875" style="141" customWidth="1"/>
    <col min="278" max="278" width="7.125" style="141" customWidth="1"/>
    <col min="279" max="279" width="6" style="141" customWidth="1"/>
    <col min="280" max="280" width="5.75" style="141" customWidth="1"/>
    <col min="281" max="281" width="10.5" style="141" customWidth="1"/>
    <col min="282" max="282" width="7.5" style="141" customWidth="1"/>
    <col min="283" max="283" width="6.375" style="141" customWidth="1"/>
    <col min="284" max="284" width="6.5" style="141" customWidth="1"/>
    <col min="285" max="285" width="6.375" style="141" customWidth="1"/>
    <col min="286" max="286" width="7.875" style="141" customWidth="1"/>
    <col min="287" max="287" width="7.75" style="141" customWidth="1"/>
    <col min="288" max="291" width="6.5" style="141" customWidth="1"/>
    <col min="292" max="292" width="6.875" style="141" customWidth="1"/>
    <col min="293" max="293" width="9" style="141" customWidth="1"/>
    <col min="294" max="294" width="6.125" style="141" customWidth="1"/>
    <col min="295" max="295" width="7.5" style="141" customWidth="1"/>
    <col min="296" max="296" width="7.625" style="141" customWidth="1"/>
    <col min="297" max="297" width="7.75" style="141" customWidth="1"/>
    <col min="298" max="298" width="10.125" style="141" customWidth="1"/>
    <col min="299" max="299" width="12" style="141" customWidth="1"/>
    <col min="300" max="300" width="10.25" style="141" customWidth="1"/>
    <col min="301" max="301" width="8.75" style="141" customWidth="1"/>
    <col min="302" max="302" width="7.75" style="141" customWidth="1"/>
    <col min="303" max="303" width="9.125" style="141" customWidth="1"/>
    <col min="304" max="304" width="9.875" style="141" customWidth="1"/>
    <col min="305" max="305" width="7.75" style="141" customWidth="1"/>
    <col min="306" max="306" width="9.375" style="141" customWidth="1"/>
    <col min="307" max="307" width="9" style="141" customWidth="1"/>
    <col min="308" max="308" width="5.875" style="141" customWidth="1"/>
    <col min="309" max="309" width="7.125" style="141" customWidth="1"/>
    <col min="310" max="310" width="8.125" style="141" customWidth="1"/>
    <col min="311" max="311" width="10.25" style="141" customWidth="1"/>
    <col min="312" max="532" width="9" style="141" customWidth="1"/>
    <col min="533" max="533" width="36.875" style="141" customWidth="1"/>
    <col min="534" max="534" width="7.125" style="141" customWidth="1"/>
    <col min="535" max="535" width="6" style="141" customWidth="1"/>
    <col min="536" max="536" width="5.75" style="141" customWidth="1"/>
    <col min="537" max="537" width="10.5" style="141" customWidth="1"/>
    <col min="538" max="538" width="7.5" style="141" customWidth="1"/>
    <col min="539" max="539" width="6.375" style="141" customWidth="1"/>
    <col min="540" max="540" width="6.5" style="141" customWidth="1"/>
    <col min="541" max="541" width="6.375" style="141" customWidth="1"/>
    <col min="542" max="542" width="7.875" style="141" customWidth="1"/>
    <col min="543" max="543" width="7.75" style="141" customWidth="1"/>
    <col min="544" max="547" width="6.5" style="141" customWidth="1"/>
    <col min="548" max="548" width="6.875" style="141" customWidth="1"/>
    <col min="549" max="549" width="9" style="141" customWidth="1"/>
    <col min="550" max="550" width="6.125" style="141" customWidth="1"/>
    <col min="551" max="551" width="7.5" style="141" customWidth="1"/>
    <col min="552" max="552" width="7.625" style="141" customWidth="1"/>
    <col min="553" max="553" width="7.75" style="141" customWidth="1"/>
    <col min="554" max="554" width="10.125" style="141" customWidth="1"/>
    <col min="555" max="555" width="12" style="141" customWidth="1"/>
    <col min="556" max="556" width="10.25" style="141" customWidth="1"/>
    <col min="557" max="557" width="8.75" style="141" customWidth="1"/>
    <col min="558" max="558" width="7.75" style="141" customWidth="1"/>
    <col min="559" max="559" width="9.125" style="141" customWidth="1"/>
    <col min="560" max="560" width="9.875" style="141" customWidth="1"/>
    <col min="561" max="561" width="7.75" style="141" customWidth="1"/>
    <col min="562" max="562" width="9.375" style="141" customWidth="1"/>
    <col min="563" max="563" width="9" style="141" customWidth="1"/>
    <col min="564" max="564" width="5.875" style="141" customWidth="1"/>
    <col min="565" max="565" width="7.125" style="141" customWidth="1"/>
    <col min="566" max="566" width="8.125" style="141" customWidth="1"/>
    <col min="567" max="567" width="10.25" style="141" customWidth="1"/>
    <col min="568" max="788" width="9" style="141" customWidth="1"/>
    <col min="789" max="789" width="36.875" style="141" customWidth="1"/>
    <col min="790" max="790" width="7.125" style="141" customWidth="1"/>
    <col min="791" max="791" width="6" style="141" customWidth="1"/>
    <col min="792" max="792" width="5.75" style="141" customWidth="1"/>
    <col min="793" max="793" width="10.5" style="141" customWidth="1"/>
    <col min="794" max="794" width="7.5" style="141" customWidth="1"/>
    <col min="795" max="795" width="6.375" style="141" customWidth="1"/>
    <col min="796" max="796" width="6.5" style="141" customWidth="1"/>
    <col min="797" max="797" width="6.375" style="141" customWidth="1"/>
    <col min="798" max="798" width="7.875" style="141" customWidth="1"/>
    <col min="799" max="799" width="7.75" style="141" customWidth="1"/>
    <col min="800" max="803" width="6.5" style="141" customWidth="1"/>
    <col min="804" max="804" width="6.875" style="141" customWidth="1"/>
    <col min="805" max="805" width="9" style="141" customWidth="1"/>
    <col min="806" max="806" width="6.125" style="141" customWidth="1"/>
    <col min="807" max="807" width="7.5" style="141" customWidth="1"/>
    <col min="808" max="808" width="7.625" style="141" customWidth="1"/>
    <col min="809" max="809" width="7.75" style="141" customWidth="1"/>
    <col min="810" max="810" width="10.125" style="141" customWidth="1"/>
    <col min="811" max="811" width="12" style="141" customWidth="1"/>
    <col min="812" max="812" width="10.25" style="141" customWidth="1"/>
    <col min="813" max="813" width="8.75" style="141" customWidth="1"/>
    <col min="814" max="814" width="7.75" style="141" customWidth="1"/>
    <col min="815" max="815" width="9.125" style="141" customWidth="1"/>
    <col min="816" max="816" width="9.875" style="141" customWidth="1"/>
    <col min="817" max="817" width="7.75" style="141" customWidth="1"/>
    <col min="818" max="818" width="9.375" style="141" customWidth="1"/>
    <col min="819" max="819" width="9" style="141" customWidth="1"/>
    <col min="820" max="820" width="5.875" style="141" customWidth="1"/>
    <col min="821" max="821" width="7.125" style="141" customWidth="1"/>
    <col min="822" max="822" width="8.125" style="141" customWidth="1"/>
    <col min="823" max="823" width="10.25" style="141" customWidth="1"/>
    <col min="824" max="1044" width="9" style="141" customWidth="1"/>
    <col min="1045" max="1045" width="36.875" style="141" customWidth="1"/>
    <col min="1046" max="1046" width="7.125" style="141" customWidth="1"/>
    <col min="1047" max="1047" width="6" style="141" customWidth="1"/>
    <col min="1048" max="1048" width="5.75" style="141" customWidth="1"/>
    <col min="1049" max="1049" width="10.5" style="141" customWidth="1"/>
    <col min="1050" max="1050" width="7.5" style="141" customWidth="1"/>
    <col min="1051" max="1051" width="6.375" style="141" customWidth="1"/>
    <col min="1052" max="1052" width="6.5" style="141" customWidth="1"/>
    <col min="1053" max="1053" width="6.375" style="141" customWidth="1"/>
    <col min="1054" max="1054" width="7.875" style="141" customWidth="1"/>
    <col min="1055" max="1055" width="7.75" style="141" customWidth="1"/>
    <col min="1056" max="1059" width="6.5" style="141" customWidth="1"/>
    <col min="1060" max="1060" width="6.875" style="141" customWidth="1"/>
    <col min="1061" max="1061" width="9" style="141" customWidth="1"/>
    <col min="1062" max="1062" width="6.125" style="141" customWidth="1"/>
    <col min="1063" max="1063" width="7.5" style="141" customWidth="1"/>
    <col min="1064" max="1064" width="7.625" style="141" customWidth="1"/>
    <col min="1065" max="1065" width="7.75" style="141" customWidth="1"/>
    <col min="1066" max="1066" width="10.125" style="141" customWidth="1"/>
    <col min="1067" max="1067" width="12" style="141" customWidth="1"/>
    <col min="1068" max="1068" width="10.25" style="141" customWidth="1"/>
    <col min="1069" max="1069" width="8.75" style="141" customWidth="1"/>
    <col min="1070" max="1070" width="7.75" style="141" customWidth="1"/>
    <col min="1071" max="1071" width="9.125" style="141" customWidth="1"/>
    <col min="1072" max="1072" width="9.875" style="141" customWidth="1"/>
    <col min="1073" max="1073" width="7.75" style="141" customWidth="1"/>
    <col min="1074" max="1074" width="9.375" style="141" customWidth="1"/>
    <col min="1075" max="1075" width="9" style="141" customWidth="1"/>
    <col min="1076" max="1076" width="5.875" style="141" customWidth="1"/>
    <col min="1077" max="1077" width="7.125" style="141" customWidth="1"/>
    <col min="1078" max="1078" width="8.125" style="141" customWidth="1"/>
    <col min="1079" max="1079" width="10.25" style="141" customWidth="1"/>
    <col min="1080" max="1300" width="9" style="141" customWidth="1"/>
    <col min="1301" max="1301" width="36.875" style="141" customWidth="1"/>
    <col min="1302" max="1302" width="7.125" style="141" customWidth="1"/>
    <col min="1303" max="1303" width="6" style="141" customWidth="1"/>
    <col min="1304" max="1304" width="5.75" style="141" customWidth="1"/>
    <col min="1305" max="1305" width="10.5" style="141" customWidth="1"/>
    <col min="1306" max="1306" width="7.5" style="141" customWidth="1"/>
    <col min="1307" max="1307" width="6.375" style="141" customWidth="1"/>
    <col min="1308" max="1308" width="6.5" style="141" customWidth="1"/>
    <col min="1309" max="1309" width="6.375" style="141" customWidth="1"/>
    <col min="1310" max="1310" width="7.875" style="141" customWidth="1"/>
    <col min="1311" max="1311" width="7.75" style="141" customWidth="1"/>
    <col min="1312" max="1315" width="6.5" style="141" customWidth="1"/>
    <col min="1316" max="1316" width="6.875" style="141" customWidth="1"/>
    <col min="1317" max="1317" width="9" style="141" customWidth="1"/>
    <col min="1318" max="1318" width="6.125" style="141" customWidth="1"/>
    <col min="1319" max="1319" width="7.5" style="141" customWidth="1"/>
    <col min="1320" max="1320" width="7.625" style="141" customWidth="1"/>
    <col min="1321" max="1321" width="7.75" style="141" customWidth="1"/>
    <col min="1322" max="1322" width="10.125" style="141" customWidth="1"/>
    <col min="1323" max="1323" width="12" style="141" customWidth="1"/>
    <col min="1324" max="1324" width="10.25" style="141" customWidth="1"/>
    <col min="1325" max="1325" width="8.75" style="141" customWidth="1"/>
    <col min="1326" max="1326" width="7.75" style="141" customWidth="1"/>
    <col min="1327" max="1327" width="9.125" style="141" customWidth="1"/>
    <col min="1328" max="1328" width="9.875" style="141" customWidth="1"/>
    <col min="1329" max="1329" width="7.75" style="141" customWidth="1"/>
    <col min="1330" max="1330" width="9.375" style="141" customWidth="1"/>
    <col min="1331" max="1331" width="9" style="141" customWidth="1"/>
    <col min="1332" max="1332" width="5.875" style="141" customWidth="1"/>
    <col min="1333" max="1333" width="7.125" style="141" customWidth="1"/>
    <col min="1334" max="1334" width="8.125" style="141" customWidth="1"/>
    <col min="1335" max="1335" width="10.25" style="141" customWidth="1"/>
    <col min="1336" max="1556" width="9" style="141" customWidth="1"/>
    <col min="1557" max="1557" width="36.875" style="141" customWidth="1"/>
    <col min="1558" max="1558" width="7.125" style="141" customWidth="1"/>
    <col min="1559" max="1559" width="6" style="141" customWidth="1"/>
    <col min="1560" max="1560" width="5.75" style="141" customWidth="1"/>
    <col min="1561" max="1561" width="10.5" style="141" customWidth="1"/>
    <col min="1562" max="1562" width="7.5" style="141" customWidth="1"/>
    <col min="1563" max="1563" width="6.375" style="141" customWidth="1"/>
    <col min="1564" max="1564" width="6.5" style="141" customWidth="1"/>
    <col min="1565" max="1565" width="6.375" style="141" customWidth="1"/>
    <col min="1566" max="1566" width="7.875" style="141" customWidth="1"/>
    <col min="1567" max="1567" width="7.75" style="141" customWidth="1"/>
    <col min="1568" max="1571" width="6.5" style="141" customWidth="1"/>
    <col min="1572" max="1572" width="6.875" style="141" customWidth="1"/>
    <col min="1573" max="1573" width="9" style="141" customWidth="1"/>
    <col min="1574" max="1574" width="6.125" style="141" customWidth="1"/>
    <col min="1575" max="1575" width="7.5" style="141" customWidth="1"/>
    <col min="1576" max="1576" width="7.625" style="141" customWidth="1"/>
    <col min="1577" max="1577" width="7.75" style="141" customWidth="1"/>
    <col min="1578" max="1578" width="10.125" style="141" customWidth="1"/>
    <col min="1579" max="1579" width="12" style="141" customWidth="1"/>
    <col min="1580" max="1580" width="10.25" style="141" customWidth="1"/>
    <col min="1581" max="1581" width="8.75" style="141" customWidth="1"/>
    <col min="1582" max="1582" width="7.75" style="141" customWidth="1"/>
    <col min="1583" max="1583" width="9.125" style="141" customWidth="1"/>
    <col min="1584" max="1584" width="9.875" style="141" customWidth="1"/>
    <col min="1585" max="1585" width="7.75" style="141" customWidth="1"/>
    <col min="1586" max="1586" width="9.375" style="141" customWidth="1"/>
    <col min="1587" max="1587" width="9" style="141" customWidth="1"/>
    <col min="1588" max="1588" width="5.875" style="141" customWidth="1"/>
    <col min="1589" max="1589" width="7.125" style="141" customWidth="1"/>
    <col min="1590" max="1590" width="8.125" style="141" customWidth="1"/>
    <col min="1591" max="1591" width="10.25" style="141" customWidth="1"/>
    <col min="1592" max="1812" width="9" style="141" customWidth="1"/>
    <col min="1813" max="1813" width="36.875" style="141" customWidth="1"/>
    <col min="1814" max="1814" width="7.125" style="141" customWidth="1"/>
    <col min="1815" max="1815" width="6" style="141" customWidth="1"/>
    <col min="1816" max="1816" width="5.75" style="141" customWidth="1"/>
    <col min="1817" max="1817" width="10.5" style="141" customWidth="1"/>
    <col min="1818" max="1818" width="7.5" style="141" customWidth="1"/>
    <col min="1819" max="1819" width="6.375" style="141" customWidth="1"/>
    <col min="1820" max="1820" width="6.5" style="141" customWidth="1"/>
    <col min="1821" max="1821" width="6.375" style="141" customWidth="1"/>
    <col min="1822" max="1822" width="7.875" style="141" customWidth="1"/>
    <col min="1823" max="1823" width="7.75" style="141" customWidth="1"/>
    <col min="1824" max="1827" width="6.5" style="141" customWidth="1"/>
    <col min="1828" max="1828" width="6.875" style="141" customWidth="1"/>
    <col min="1829" max="1829" width="9" style="141" customWidth="1"/>
    <col min="1830" max="1830" width="6.125" style="141" customWidth="1"/>
    <col min="1831" max="1831" width="7.5" style="141" customWidth="1"/>
    <col min="1832" max="1832" width="7.625" style="141" customWidth="1"/>
    <col min="1833" max="1833" width="7.75" style="141" customWidth="1"/>
    <col min="1834" max="1834" width="10.125" style="141" customWidth="1"/>
    <col min="1835" max="1835" width="12" style="141" customWidth="1"/>
    <col min="1836" max="1836" width="10.25" style="141" customWidth="1"/>
    <col min="1837" max="1837" width="8.75" style="141" customWidth="1"/>
    <col min="1838" max="1838" width="7.75" style="141" customWidth="1"/>
    <col min="1839" max="1839" width="9.125" style="141" customWidth="1"/>
    <col min="1840" max="1840" width="9.875" style="141" customWidth="1"/>
    <col min="1841" max="1841" width="7.75" style="141" customWidth="1"/>
    <col min="1842" max="1842" width="9.375" style="141" customWidth="1"/>
    <col min="1843" max="1843" width="9" style="141" customWidth="1"/>
    <col min="1844" max="1844" width="5.875" style="141" customWidth="1"/>
    <col min="1845" max="1845" width="7.125" style="141" customWidth="1"/>
    <col min="1846" max="1846" width="8.125" style="141" customWidth="1"/>
    <col min="1847" max="1847" width="10.25" style="141" customWidth="1"/>
    <col min="1848" max="2068" width="9" style="141" customWidth="1"/>
    <col min="2069" max="2069" width="36.875" style="141" customWidth="1"/>
    <col min="2070" max="2070" width="7.125" style="141" customWidth="1"/>
    <col min="2071" max="2071" width="6" style="141" customWidth="1"/>
    <col min="2072" max="2072" width="5.75" style="141" customWidth="1"/>
    <col min="2073" max="2073" width="10.5" style="141" customWidth="1"/>
    <col min="2074" max="2074" width="7.5" style="141" customWidth="1"/>
    <col min="2075" max="2075" width="6.375" style="141" customWidth="1"/>
    <col min="2076" max="2076" width="6.5" style="141" customWidth="1"/>
    <col min="2077" max="2077" width="6.375" style="141" customWidth="1"/>
    <col min="2078" max="2078" width="7.875" style="141" customWidth="1"/>
    <col min="2079" max="2079" width="7.75" style="141" customWidth="1"/>
    <col min="2080" max="2083" width="6.5" style="141" customWidth="1"/>
    <col min="2084" max="2084" width="6.875" style="141" customWidth="1"/>
    <col min="2085" max="2085" width="9" style="141" customWidth="1"/>
    <col min="2086" max="2086" width="6.125" style="141" customWidth="1"/>
    <col min="2087" max="2087" width="7.5" style="141" customWidth="1"/>
    <col min="2088" max="2088" width="7.625" style="141" customWidth="1"/>
    <col min="2089" max="2089" width="7.75" style="141" customWidth="1"/>
    <col min="2090" max="2090" width="10.125" style="141" customWidth="1"/>
    <col min="2091" max="2091" width="12" style="141" customWidth="1"/>
    <col min="2092" max="2092" width="10.25" style="141" customWidth="1"/>
    <col min="2093" max="2093" width="8.75" style="141" customWidth="1"/>
    <col min="2094" max="2094" width="7.75" style="141" customWidth="1"/>
    <col min="2095" max="2095" width="9.125" style="141" customWidth="1"/>
    <col min="2096" max="2096" width="9.875" style="141" customWidth="1"/>
    <col min="2097" max="2097" width="7.75" style="141" customWidth="1"/>
    <col min="2098" max="2098" width="9.375" style="141" customWidth="1"/>
    <col min="2099" max="2099" width="9" style="141" customWidth="1"/>
    <col min="2100" max="2100" width="5.875" style="141" customWidth="1"/>
    <col min="2101" max="2101" width="7.125" style="141" customWidth="1"/>
    <col min="2102" max="2102" width="8.125" style="141" customWidth="1"/>
    <col min="2103" max="2103" width="10.25" style="141" customWidth="1"/>
    <col min="2104" max="2324" width="9" style="141" customWidth="1"/>
    <col min="2325" max="2325" width="36.875" style="141" customWidth="1"/>
    <col min="2326" max="2326" width="7.125" style="141" customWidth="1"/>
    <col min="2327" max="2327" width="6" style="141" customWidth="1"/>
    <col min="2328" max="2328" width="5.75" style="141" customWidth="1"/>
    <col min="2329" max="2329" width="10.5" style="141" customWidth="1"/>
    <col min="2330" max="2330" width="7.5" style="141" customWidth="1"/>
    <col min="2331" max="2331" width="6.375" style="141" customWidth="1"/>
    <col min="2332" max="2332" width="6.5" style="141" customWidth="1"/>
    <col min="2333" max="2333" width="6.375" style="141" customWidth="1"/>
    <col min="2334" max="2334" width="7.875" style="141" customWidth="1"/>
    <col min="2335" max="2335" width="7.75" style="141" customWidth="1"/>
    <col min="2336" max="2339" width="6.5" style="141" customWidth="1"/>
    <col min="2340" max="2340" width="6.875" style="141" customWidth="1"/>
    <col min="2341" max="2341" width="9" style="141" customWidth="1"/>
    <col min="2342" max="2342" width="6.125" style="141" customWidth="1"/>
    <col min="2343" max="2343" width="7.5" style="141" customWidth="1"/>
    <col min="2344" max="2344" width="7.625" style="141" customWidth="1"/>
    <col min="2345" max="2345" width="7.75" style="141" customWidth="1"/>
    <col min="2346" max="2346" width="10.125" style="141" customWidth="1"/>
    <col min="2347" max="2347" width="12" style="141" customWidth="1"/>
    <col min="2348" max="2348" width="10.25" style="141" customWidth="1"/>
    <col min="2349" max="2349" width="8.75" style="141" customWidth="1"/>
    <col min="2350" max="2350" width="7.75" style="141" customWidth="1"/>
    <col min="2351" max="2351" width="9.125" style="141" customWidth="1"/>
    <col min="2352" max="2352" width="9.875" style="141" customWidth="1"/>
    <col min="2353" max="2353" width="7.75" style="141" customWidth="1"/>
    <col min="2354" max="2354" width="9.375" style="141" customWidth="1"/>
    <col min="2355" max="2355" width="9" style="141" customWidth="1"/>
    <col min="2356" max="2356" width="5.875" style="141" customWidth="1"/>
    <col min="2357" max="2357" width="7.125" style="141" customWidth="1"/>
    <col min="2358" max="2358" width="8.125" style="141" customWidth="1"/>
    <col min="2359" max="2359" width="10.25" style="141" customWidth="1"/>
    <col min="2360" max="2580" width="9" style="141" customWidth="1"/>
    <col min="2581" max="2581" width="36.875" style="141" customWidth="1"/>
    <col min="2582" max="2582" width="7.125" style="141" customWidth="1"/>
    <col min="2583" max="2583" width="6" style="141" customWidth="1"/>
    <col min="2584" max="2584" width="5.75" style="141" customWidth="1"/>
    <col min="2585" max="2585" width="10.5" style="141" customWidth="1"/>
    <col min="2586" max="2586" width="7.5" style="141" customWidth="1"/>
    <col min="2587" max="2587" width="6.375" style="141" customWidth="1"/>
    <col min="2588" max="2588" width="6.5" style="141" customWidth="1"/>
    <col min="2589" max="2589" width="6.375" style="141" customWidth="1"/>
    <col min="2590" max="2590" width="7.875" style="141" customWidth="1"/>
    <col min="2591" max="2591" width="7.75" style="141" customWidth="1"/>
    <col min="2592" max="2595" width="6.5" style="141" customWidth="1"/>
    <col min="2596" max="2596" width="6.875" style="141" customWidth="1"/>
    <col min="2597" max="2597" width="9" style="141" customWidth="1"/>
    <col min="2598" max="2598" width="6.125" style="141" customWidth="1"/>
    <col min="2599" max="2599" width="7.5" style="141" customWidth="1"/>
    <col min="2600" max="2600" width="7.625" style="141" customWidth="1"/>
    <col min="2601" max="2601" width="7.75" style="141" customWidth="1"/>
    <col min="2602" max="2602" width="10.125" style="141" customWidth="1"/>
    <col min="2603" max="2603" width="12" style="141" customWidth="1"/>
    <col min="2604" max="2604" width="10.25" style="141" customWidth="1"/>
    <col min="2605" max="2605" width="8.75" style="141" customWidth="1"/>
    <col min="2606" max="2606" width="7.75" style="141" customWidth="1"/>
    <col min="2607" max="2607" width="9.125" style="141" customWidth="1"/>
    <col min="2608" max="2608" width="9.875" style="141" customWidth="1"/>
    <col min="2609" max="2609" width="7.75" style="141" customWidth="1"/>
    <col min="2610" max="2610" width="9.375" style="141" customWidth="1"/>
    <col min="2611" max="2611" width="9" style="141" customWidth="1"/>
    <col min="2612" max="2612" width="5.875" style="141" customWidth="1"/>
    <col min="2613" max="2613" width="7.125" style="141" customWidth="1"/>
    <col min="2614" max="2614" width="8.125" style="141" customWidth="1"/>
    <col min="2615" max="2615" width="10.25" style="141" customWidth="1"/>
    <col min="2616" max="2836" width="9" style="141" customWidth="1"/>
    <col min="2837" max="2837" width="36.875" style="141" customWidth="1"/>
    <col min="2838" max="2838" width="7.125" style="141" customWidth="1"/>
    <col min="2839" max="2839" width="6" style="141" customWidth="1"/>
    <col min="2840" max="2840" width="5.75" style="141" customWidth="1"/>
    <col min="2841" max="2841" width="10.5" style="141" customWidth="1"/>
    <col min="2842" max="2842" width="7.5" style="141" customWidth="1"/>
    <col min="2843" max="2843" width="6.375" style="141" customWidth="1"/>
    <col min="2844" max="2844" width="6.5" style="141" customWidth="1"/>
    <col min="2845" max="2845" width="6.375" style="141" customWidth="1"/>
    <col min="2846" max="2846" width="7.875" style="141" customWidth="1"/>
    <col min="2847" max="2847" width="7.75" style="141" customWidth="1"/>
    <col min="2848" max="2851" width="6.5" style="141" customWidth="1"/>
    <col min="2852" max="2852" width="6.875" style="141" customWidth="1"/>
    <col min="2853" max="2853" width="9" style="141" customWidth="1"/>
    <col min="2854" max="2854" width="6.125" style="141" customWidth="1"/>
    <col min="2855" max="2855" width="7.5" style="141" customWidth="1"/>
    <col min="2856" max="2856" width="7.625" style="141" customWidth="1"/>
    <col min="2857" max="2857" width="7.75" style="141" customWidth="1"/>
    <col min="2858" max="2858" width="10.125" style="141" customWidth="1"/>
    <col min="2859" max="2859" width="12" style="141" customWidth="1"/>
    <col min="2860" max="2860" width="10.25" style="141" customWidth="1"/>
    <col min="2861" max="2861" width="8.75" style="141" customWidth="1"/>
    <col min="2862" max="2862" width="7.75" style="141" customWidth="1"/>
    <col min="2863" max="2863" width="9.125" style="141" customWidth="1"/>
    <col min="2864" max="2864" width="9.875" style="141" customWidth="1"/>
    <col min="2865" max="2865" width="7.75" style="141" customWidth="1"/>
    <col min="2866" max="2866" width="9.375" style="141" customWidth="1"/>
    <col min="2867" max="2867" width="9" style="141" customWidth="1"/>
    <col min="2868" max="2868" width="5.875" style="141" customWidth="1"/>
    <col min="2869" max="2869" width="7.125" style="141" customWidth="1"/>
    <col min="2870" max="2870" width="8.125" style="141" customWidth="1"/>
    <col min="2871" max="2871" width="10.25" style="141" customWidth="1"/>
    <col min="2872" max="3092" width="9" style="141" customWidth="1"/>
    <col min="3093" max="3093" width="36.875" style="141" customWidth="1"/>
    <col min="3094" max="3094" width="7.125" style="141" customWidth="1"/>
    <col min="3095" max="3095" width="6" style="141" customWidth="1"/>
    <col min="3096" max="3096" width="5.75" style="141" customWidth="1"/>
    <col min="3097" max="3097" width="10.5" style="141" customWidth="1"/>
    <col min="3098" max="3098" width="7.5" style="141" customWidth="1"/>
    <col min="3099" max="3099" width="6.375" style="141" customWidth="1"/>
    <col min="3100" max="3100" width="6.5" style="141" customWidth="1"/>
    <col min="3101" max="3101" width="6.375" style="141" customWidth="1"/>
    <col min="3102" max="3102" width="7.875" style="141" customWidth="1"/>
    <col min="3103" max="3103" width="7.75" style="141" customWidth="1"/>
    <col min="3104" max="3107" width="6.5" style="141" customWidth="1"/>
    <col min="3108" max="3108" width="6.875" style="141" customWidth="1"/>
    <col min="3109" max="3109" width="9" style="141" customWidth="1"/>
    <col min="3110" max="3110" width="6.125" style="141" customWidth="1"/>
    <col min="3111" max="3111" width="7.5" style="141" customWidth="1"/>
    <col min="3112" max="3112" width="7.625" style="141" customWidth="1"/>
    <col min="3113" max="3113" width="7.75" style="141" customWidth="1"/>
    <col min="3114" max="3114" width="10.125" style="141" customWidth="1"/>
    <col min="3115" max="3115" width="12" style="141" customWidth="1"/>
    <col min="3116" max="3116" width="10.25" style="141" customWidth="1"/>
    <col min="3117" max="3117" width="8.75" style="141" customWidth="1"/>
    <col min="3118" max="3118" width="7.75" style="141" customWidth="1"/>
    <col min="3119" max="3119" width="9.125" style="141" customWidth="1"/>
    <col min="3120" max="3120" width="9.875" style="141" customWidth="1"/>
    <col min="3121" max="3121" width="7.75" style="141" customWidth="1"/>
    <col min="3122" max="3122" width="9.375" style="141" customWidth="1"/>
    <col min="3123" max="3123" width="9" style="141" customWidth="1"/>
    <col min="3124" max="3124" width="5.875" style="141" customWidth="1"/>
    <col min="3125" max="3125" width="7.125" style="141" customWidth="1"/>
    <col min="3126" max="3126" width="8.125" style="141" customWidth="1"/>
    <col min="3127" max="3127" width="10.25" style="141" customWidth="1"/>
    <col min="3128" max="3348" width="9" style="141" customWidth="1"/>
    <col min="3349" max="3349" width="36.875" style="141" customWidth="1"/>
    <col min="3350" max="3350" width="7.125" style="141" customWidth="1"/>
    <col min="3351" max="3351" width="6" style="141" customWidth="1"/>
    <col min="3352" max="3352" width="5.75" style="141" customWidth="1"/>
    <col min="3353" max="3353" width="10.5" style="141" customWidth="1"/>
    <col min="3354" max="3354" width="7.5" style="141" customWidth="1"/>
    <col min="3355" max="3355" width="6.375" style="141" customWidth="1"/>
    <col min="3356" max="3356" width="6.5" style="141" customWidth="1"/>
    <col min="3357" max="3357" width="6.375" style="141" customWidth="1"/>
    <col min="3358" max="3358" width="7.875" style="141" customWidth="1"/>
    <col min="3359" max="3359" width="7.75" style="141" customWidth="1"/>
    <col min="3360" max="3363" width="6.5" style="141" customWidth="1"/>
    <col min="3364" max="3364" width="6.875" style="141" customWidth="1"/>
    <col min="3365" max="3365" width="9" style="141" customWidth="1"/>
    <col min="3366" max="3366" width="6.125" style="141" customWidth="1"/>
    <col min="3367" max="3367" width="7.5" style="141" customWidth="1"/>
    <col min="3368" max="3368" width="7.625" style="141" customWidth="1"/>
    <col min="3369" max="3369" width="7.75" style="141" customWidth="1"/>
    <col min="3370" max="3370" width="10.125" style="141" customWidth="1"/>
    <col min="3371" max="3371" width="12" style="141" customWidth="1"/>
    <col min="3372" max="3372" width="10.25" style="141" customWidth="1"/>
    <col min="3373" max="3373" width="8.75" style="141" customWidth="1"/>
    <col min="3374" max="3374" width="7.75" style="141" customWidth="1"/>
    <col min="3375" max="3375" width="9.125" style="141" customWidth="1"/>
    <col min="3376" max="3376" width="9.875" style="141" customWidth="1"/>
    <col min="3377" max="3377" width="7.75" style="141" customWidth="1"/>
    <col min="3378" max="3378" width="9.375" style="141" customWidth="1"/>
    <col min="3379" max="3379" width="9" style="141" customWidth="1"/>
    <col min="3380" max="3380" width="5.875" style="141" customWidth="1"/>
    <col min="3381" max="3381" width="7.125" style="141" customWidth="1"/>
    <col min="3382" max="3382" width="8.125" style="141" customWidth="1"/>
    <col min="3383" max="3383" width="10.25" style="141" customWidth="1"/>
    <col min="3384" max="3604" width="9" style="141" customWidth="1"/>
    <col min="3605" max="3605" width="36.875" style="141" customWidth="1"/>
    <col min="3606" max="3606" width="7.125" style="141" customWidth="1"/>
    <col min="3607" max="3607" width="6" style="141" customWidth="1"/>
    <col min="3608" max="3608" width="5.75" style="141" customWidth="1"/>
    <col min="3609" max="3609" width="10.5" style="141" customWidth="1"/>
    <col min="3610" max="3610" width="7.5" style="141" customWidth="1"/>
    <col min="3611" max="3611" width="6.375" style="141" customWidth="1"/>
    <col min="3612" max="3612" width="6.5" style="141" customWidth="1"/>
    <col min="3613" max="3613" width="6.375" style="141" customWidth="1"/>
    <col min="3614" max="3614" width="7.875" style="141" customWidth="1"/>
    <col min="3615" max="3615" width="7.75" style="141" customWidth="1"/>
    <col min="3616" max="3619" width="6.5" style="141" customWidth="1"/>
    <col min="3620" max="3620" width="6.875" style="141" customWidth="1"/>
    <col min="3621" max="3621" width="9" style="141" customWidth="1"/>
    <col min="3622" max="3622" width="6.125" style="141" customWidth="1"/>
    <col min="3623" max="3623" width="7.5" style="141" customWidth="1"/>
    <col min="3624" max="3624" width="7.625" style="141" customWidth="1"/>
    <col min="3625" max="3625" width="7.75" style="141" customWidth="1"/>
    <col min="3626" max="3626" width="10.125" style="141" customWidth="1"/>
    <col min="3627" max="3627" width="12" style="141" customWidth="1"/>
    <col min="3628" max="3628" width="10.25" style="141" customWidth="1"/>
    <col min="3629" max="3629" width="8.75" style="141" customWidth="1"/>
    <col min="3630" max="3630" width="7.75" style="141" customWidth="1"/>
    <col min="3631" max="3631" width="9.125" style="141" customWidth="1"/>
    <col min="3632" max="3632" width="9.875" style="141" customWidth="1"/>
    <col min="3633" max="3633" width="7.75" style="141" customWidth="1"/>
    <col min="3634" max="3634" width="9.375" style="141" customWidth="1"/>
    <col min="3635" max="3635" width="9" style="141" customWidth="1"/>
    <col min="3636" max="3636" width="5.875" style="141" customWidth="1"/>
    <col min="3637" max="3637" width="7.125" style="141" customWidth="1"/>
    <col min="3638" max="3638" width="8.125" style="141" customWidth="1"/>
    <col min="3639" max="3639" width="10.25" style="141" customWidth="1"/>
    <col min="3640" max="3860" width="9" style="141" customWidth="1"/>
    <col min="3861" max="3861" width="36.875" style="141" customWidth="1"/>
    <col min="3862" max="3862" width="7.125" style="141" customWidth="1"/>
    <col min="3863" max="3863" width="6" style="141" customWidth="1"/>
    <col min="3864" max="3864" width="5.75" style="141" customWidth="1"/>
    <col min="3865" max="3865" width="10.5" style="141" customWidth="1"/>
    <col min="3866" max="3866" width="7.5" style="141" customWidth="1"/>
    <col min="3867" max="3867" width="6.375" style="141" customWidth="1"/>
    <col min="3868" max="3868" width="6.5" style="141" customWidth="1"/>
    <col min="3869" max="3869" width="6.375" style="141" customWidth="1"/>
    <col min="3870" max="3870" width="7.875" style="141" customWidth="1"/>
    <col min="3871" max="3871" width="7.75" style="141" customWidth="1"/>
    <col min="3872" max="3875" width="6.5" style="141" customWidth="1"/>
    <col min="3876" max="3876" width="6.875" style="141" customWidth="1"/>
    <col min="3877" max="3877" width="9" style="141" customWidth="1"/>
    <col min="3878" max="3878" width="6.125" style="141" customWidth="1"/>
    <col min="3879" max="3879" width="7.5" style="141" customWidth="1"/>
    <col min="3880" max="3880" width="7.625" style="141" customWidth="1"/>
    <col min="3881" max="3881" width="7.75" style="141" customWidth="1"/>
    <col min="3882" max="3882" width="10.125" style="141" customWidth="1"/>
    <col min="3883" max="3883" width="12" style="141" customWidth="1"/>
    <col min="3884" max="3884" width="10.25" style="141" customWidth="1"/>
    <col min="3885" max="3885" width="8.75" style="141" customWidth="1"/>
    <col min="3886" max="3886" width="7.75" style="141" customWidth="1"/>
    <col min="3887" max="3887" width="9.125" style="141" customWidth="1"/>
    <col min="3888" max="3888" width="9.875" style="141" customWidth="1"/>
    <col min="3889" max="3889" width="7.75" style="141" customWidth="1"/>
    <col min="3890" max="3890" width="9.375" style="141" customWidth="1"/>
    <col min="3891" max="3891" width="9" style="141" customWidth="1"/>
    <col min="3892" max="3892" width="5.875" style="141" customWidth="1"/>
    <col min="3893" max="3893" width="7.125" style="141" customWidth="1"/>
    <col min="3894" max="3894" width="8.125" style="141" customWidth="1"/>
    <col min="3895" max="3895" width="10.25" style="141" customWidth="1"/>
    <col min="3896" max="4116" width="9" style="141" customWidth="1"/>
    <col min="4117" max="4117" width="36.875" style="141" customWidth="1"/>
    <col min="4118" max="4118" width="7.125" style="141" customWidth="1"/>
    <col min="4119" max="4119" width="6" style="141" customWidth="1"/>
    <col min="4120" max="4120" width="5.75" style="141" customWidth="1"/>
    <col min="4121" max="4121" width="10.5" style="141" customWidth="1"/>
    <col min="4122" max="4122" width="7.5" style="141" customWidth="1"/>
    <col min="4123" max="4123" width="6.375" style="141" customWidth="1"/>
    <col min="4124" max="4124" width="6.5" style="141" customWidth="1"/>
    <col min="4125" max="4125" width="6.375" style="141" customWidth="1"/>
    <col min="4126" max="4126" width="7.875" style="141" customWidth="1"/>
    <col min="4127" max="4127" width="7.75" style="141" customWidth="1"/>
    <col min="4128" max="4131" width="6.5" style="141" customWidth="1"/>
    <col min="4132" max="4132" width="6.875" style="141" customWidth="1"/>
    <col min="4133" max="4133" width="9" style="141" customWidth="1"/>
    <col min="4134" max="4134" width="6.125" style="141" customWidth="1"/>
    <col min="4135" max="4135" width="7.5" style="141" customWidth="1"/>
    <col min="4136" max="4136" width="7.625" style="141" customWidth="1"/>
    <col min="4137" max="4137" width="7.75" style="141" customWidth="1"/>
    <col min="4138" max="4138" width="10.125" style="141" customWidth="1"/>
    <col min="4139" max="4139" width="12" style="141" customWidth="1"/>
    <col min="4140" max="4140" width="10.25" style="141" customWidth="1"/>
    <col min="4141" max="4141" width="8.75" style="141" customWidth="1"/>
    <col min="4142" max="4142" width="7.75" style="141" customWidth="1"/>
    <col min="4143" max="4143" width="9.125" style="141" customWidth="1"/>
    <col min="4144" max="4144" width="9.875" style="141" customWidth="1"/>
    <col min="4145" max="4145" width="7.75" style="141" customWidth="1"/>
    <col min="4146" max="4146" width="9.375" style="141" customWidth="1"/>
    <col min="4147" max="4147" width="9" style="141" customWidth="1"/>
    <col min="4148" max="4148" width="5.875" style="141" customWidth="1"/>
    <col min="4149" max="4149" width="7.125" style="141" customWidth="1"/>
    <col min="4150" max="4150" width="8.125" style="141" customWidth="1"/>
    <col min="4151" max="4151" width="10.25" style="141" customWidth="1"/>
    <col min="4152" max="4372" width="9" style="141" customWidth="1"/>
    <col min="4373" max="4373" width="36.875" style="141" customWidth="1"/>
    <col min="4374" max="4374" width="7.125" style="141" customWidth="1"/>
    <col min="4375" max="4375" width="6" style="141" customWidth="1"/>
    <col min="4376" max="4376" width="5.75" style="141" customWidth="1"/>
    <col min="4377" max="4377" width="10.5" style="141" customWidth="1"/>
    <col min="4378" max="4378" width="7.5" style="141" customWidth="1"/>
    <col min="4379" max="4379" width="6.375" style="141" customWidth="1"/>
    <col min="4380" max="4380" width="6.5" style="141" customWidth="1"/>
    <col min="4381" max="4381" width="6.375" style="141" customWidth="1"/>
    <col min="4382" max="4382" width="7.875" style="141" customWidth="1"/>
    <col min="4383" max="4383" width="7.75" style="141" customWidth="1"/>
    <col min="4384" max="4387" width="6.5" style="141" customWidth="1"/>
    <col min="4388" max="4388" width="6.875" style="141" customWidth="1"/>
    <col min="4389" max="4389" width="9" style="141" customWidth="1"/>
    <col min="4390" max="4390" width="6.125" style="141" customWidth="1"/>
    <col min="4391" max="4391" width="7.5" style="141" customWidth="1"/>
    <col min="4392" max="4392" width="7.625" style="141" customWidth="1"/>
    <col min="4393" max="4393" width="7.75" style="141" customWidth="1"/>
    <col min="4394" max="4394" width="10.125" style="141" customWidth="1"/>
    <col min="4395" max="4395" width="12" style="141" customWidth="1"/>
    <col min="4396" max="4396" width="10.25" style="141" customWidth="1"/>
    <col min="4397" max="4397" width="8.75" style="141" customWidth="1"/>
    <col min="4398" max="4398" width="7.75" style="141" customWidth="1"/>
    <col min="4399" max="4399" width="9.125" style="141" customWidth="1"/>
    <col min="4400" max="4400" width="9.875" style="141" customWidth="1"/>
    <col min="4401" max="4401" width="7.75" style="141" customWidth="1"/>
    <col min="4402" max="4402" width="9.375" style="141" customWidth="1"/>
    <col min="4403" max="4403" width="9" style="141" customWidth="1"/>
    <col min="4404" max="4404" width="5.875" style="141" customWidth="1"/>
    <col min="4405" max="4405" width="7.125" style="141" customWidth="1"/>
    <col min="4406" max="4406" width="8.125" style="141" customWidth="1"/>
    <col min="4407" max="4407" width="10.25" style="141" customWidth="1"/>
    <col min="4408" max="4628" width="9" style="141" customWidth="1"/>
    <col min="4629" max="4629" width="36.875" style="141" customWidth="1"/>
    <col min="4630" max="4630" width="7.125" style="141" customWidth="1"/>
    <col min="4631" max="4631" width="6" style="141" customWidth="1"/>
    <col min="4632" max="4632" width="5.75" style="141" customWidth="1"/>
    <col min="4633" max="4633" width="10.5" style="141" customWidth="1"/>
    <col min="4634" max="4634" width="7.5" style="141" customWidth="1"/>
    <col min="4635" max="4635" width="6.375" style="141" customWidth="1"/>
    <col min="4636" max="4636" width="6.5" style="141" customWidth="1"/>
    <col min="4637" max="4637" width="6.375" style="141" customWidth="1"/>
    <col min="4638" max="4638" width="7.875" style="141" customWidth="1"/>
    <col min="4639" max="4639" width="7.75" style="141" customWidth="1"/>
    <col min="4640" max="4643" width="6.5" style="141" customWidth="1"/>
    <col min="4644" max="4644" width="6.875" style="141" customWidth="1"/>
    <col min="4645" max="4645" width="9" style="141" customWidth="1"/>
    <col min="4646" max="4646" width="6.125" style="141" customWidth="1"/>
    <col min="4647" max="4647" width="7.5" style="141" customWidth="1"/>
    <col min="4648" max="4648" width="7.625" style="141" customWidth="1"/>
    <col min="4649" max="4649" width="7.75" style="141" customWidth="1"/>
    <col min="4650" max="4650" width="10.125" style="141" customWidth="1"/>
    <col min="4651" max="4651" width="12" style="141" customWidth="1"/>
    <col min="4652" max="4652" width="10.25" style="141" customWidth="1"/>
    <col min="4653" max="4653" width="8.75" style="141" customWidth="1"/>
    <col min="4654" max="4654" width="7.75" style="141" customWidth="1"/>
    <col min="4655" max="4655" width="9.125" style="141" customWidth="1"/>
    <col min="4656" max="4656" width="9.875" style="141" customWidth="1"/>
    <col min="4657" max="4657" width="7.75" style="141" customWidth="1"/>
    <col min="4658" max="4658" width="9.375" style="141" customWidth="1"/>
    <col min="4659" max="4659" width="9" style="141" customWidth="1"/>
    <col min="4660" max="4660" width="5.875" style="141" customWidth="1"/>
    <col min="4661" max="4661" width="7.125" style="141" customWidth="1"/>
    <col min="4662" max="4662" width="8.125" style="141" customWidth="1"/>
    <col min="4663" max="4663" width="10.25" style="141" customWidth="1"/>
    <col min="4664" max="4884" width="9" style="141" customWidth="1"/>
    <col min="4885" max="4885" width="36.875" style="141" customWidth="1"/>
    <col min="4886" max="4886" width="7.125" style="141" customWidth="1"/>
    <col min="4887" max="4887" width="6" style="141" customWidth="1"/>
    <col min="4888" max="4888" width="5.75" style="141" customWidth="1"/>
    <col min="4889" max="4889" width="10.5" style="141" customWidth="1"/>
    <col min="4890" max="4890" width="7.5" style="141" customWidth="1"/>
    <col min="4891" max="4891" width="6.375" style="141" customWidth="1"/>
    <col min="4892" max="4892" width="6.5" style="141" customWidth="1"/>
    <col min="4893" max="4893" width="6.375" style="141" customWidth="1"/>
    <col min="4894" max="4894" width="7.875" style="141" customWidth="1"/>
    <col min="4895" max="4895" width="7.75" style="141" customWidth="1"/>
    <col min="4896" max="4899" width="6.5" style="141" customWidth="1"/>
    <col min="4900" max="4900" width="6.875" style="141" customWidth="1"/>
    <col min="4901" max="4901" width="9" style="141" customWidth="1"/>
    <col min="4902" max="4902" width="6.125" style="141" customWidth="1"/>
    <col min="4903" max="4903" width="7.5" style="141" customWidth="1"/>
    <col min="4904" max="4904" width="7.625" style="141" customWidth="1"/>
    <col min="4905" max="4905" width="7.75" style="141" customWidth="1"/>
    <col min="4906" max="4906" width="10.125" style="141" customWidth="1"/>
    <col min="4907" max="4907" width="12" style="141" customWidth="1"/>
    <col min="4908" max="4908" width="10.25" style="141" customWidth="1"/>
    <col min="4909" max="4909" width="8.75" style="141" customWidth="1"/>
    <col min="4910" max="4910" width="7.75" style="141" customWidth="1"/>
    <col min="4911" max="4911" width="9.125" style="141" customWidth="1"/>
    <col min="4912" max="4912" width="9.875" style="141" customWidth="1"/>
    <col min="4913" max="4913" width="7.75" style="141" customWidth="1"/>
    <col min="4914" max="4914" width="9.375" style="141" customWidth="1"/>
    <col min="4915" max="4915" width="9" style="141" customWidth="1"/>
    <col min="4916" max="4916" width="5.875" style="141" customWidth="1"/>
    <col min="4917" max="4917" width="7.125" style="141" customWidth="1"/>
    <col min="4918" max="4918" width="8.125" style="141" customWidth="1"/>
    <col min="4919" max="4919" width="10.25" style="141" customWidth="1"/>
    <col min="4920" max="5140" width="9" style="141" customWidth="1"/>
    <col min="5141" max="5141" width="36.875" style="141" customWidth="1"/>
    <col min="5142" max="5142" width="7.125" style="141" customWidth="1"/>
    <col min="5143" max="5143" width="6" style="141" customWidth="1"/>
    <col min="5144" max="5144" width="5.75" style="141" customWidth="1"/>
    <col min="5145" max="5145" width="10.5" style="141" customWidth="1"/>
    <col min="5146" max="5146" width="7.5" style="141" customWidth="1"/>
    <col min="5147" max="5147" width="6.375" style="141" customWidth="1"/>
    <col min="5148" max="5148" width="6.5" style="141" customWidth="1"/>
    <col min="5149" max="5149" width="6.375" style="141" customWidth="1"/>
    <col min="5150" max="5150" width="7.875" style="141" customWidth="1"/>
    <col min="5151" max="5151" width="7.75" style="141" customWidth="1"/>
    <col min="5152" max="5155" width="6.5" style="141" customWidth="1"/>
    <col min="5156" max="5156" width="6.875" style="141" customWidth="1"/>
    <col min="5157" max="5157" width="9" style="141" customWidth="1"/>
    <col min="5158" max="5158" width="6.125" style="141" customWidth="1"/>
    <col min="5159" max="5159" width="7.5" style="141" customWidth="1"/>
    <col min="5160" max="5160" width="7.625" style="141" customWidth="1"/>
    <col min="5161" max="5161" width="7.75" style="141" customWidth="1"/>
    <col min="5162" max="5162" width="10.125" style="141" customWidth="1"/>
    <col min="5163" max="5163" width="12" style="141" customWidth="1"/>
    <col min="5164" max="5164" width="10.25" style="141" customWidth="1"/>
    <col min="5165" max="5165" width="8.75" style="141" customWidth="1"/>
    <col min="5166" max="5166" width="7.75" style="141" customWidth="1"/>
    <col min="5167" max="5167" width="9.125" style="141" customWidth="1"/>
    <col min="5168" max="5168" width="9.875" style="141" customWidth="1"/>
    <col min="5169" max="5169" width="7.75" style="141" customWidth="1"/>
    <col min="5170" max="5170" width="9.375" style="141" customWidth="1"/>
    <col min="5171" max="5171" width="9" style="141" customWidth="1"/>
    <col min="5172" max="5172" width="5.875" style="141" customWidth="1"/>
    <col min="5173" max="5173" width="7.125" style="141" customWidth="1"/>
    <col min="5174" max="5174" width="8.125" style="141" customWidth="1"/>
    <col min="5175" max="5175" width="10.25" style="141" customWidth="1"/>
    <col min="5176" max="5396" width="9" style="141" customWidth="1"/>
    <col min="5397" max="5397" width="36.875" style="141" customWidth="1"/>
    <col min="5398" max="5398" width="7.125" style="141" customWidth="1"/>
    <col min="5399" max="5399" width="6" style="141" customWidth="1"/>
    <col min="5400" max="5400" width="5.75" style="141" customWidth="1"/>
    <col min="5401" max="5401" width="10.5" style="141" customWidth="1"/>
    <col min="5402" max="5402" width="7.5" style="141" customWidth="1"/>
    <col min="5403" max="5403" width="6.375" style="141" customWidth="1"/>
    <col min="5404" max="5404" width="6.5" style="141" customWidth="1"/>
    <col min="5405" max="5405" width="6.375" style="141" customWidth="1"/>
    <col min="5406" max="5406" width="7.875" style="141" customWidth="1"/>
    <col min="5407" max="5407" width="7.75" style="141" customWidth="1"/>
    <col min="5408" max="5411" width="6.5" style="141" customWidth="1"/>
    <col min="5412" max="5412" width="6.875" style="141" customWidth="1"/>
    <col min="5413" max="5413" width="9" style="141" customWidth="1"/>
    <col min="5414" max="5414" width="6.125" style="141" customWidth="1"/>
    <col min="5415" max="5415" width="7.5" style="141" customWidth="1"/>
    <col min="5416" max="5416" width="7.625" style="141" customWidth="1"/>
    <col min="5417" max="5417" width="7.75" style="141" customWidth="1"/>
    <col min="5418" max="5418" width="10.125" style="141" customWidth="1"/>
    <col min="5419" max="5419" width="12" style="141" customWidth="1"/>
    <col min="5420" max="5420" width="10.25" style="141" customWidth="1"/>
    <col min="5421" max="5421" width="8.75" style="141" customWidth="1"/>
    <col min="5422" max="5422" width="7.75" style="141" customWidth="1"/>
    <col min="5423" max="5423" width="9.125" style="141" customWidth="1"/>
    <col min="5424" max="5424" width="9.875" style="141" customWidth="1"/>
    <col min="5425" max="5425" width="7.75" style="141" customWidth="1"/>
    <col min="5426" max="5426" width="9.375" style="141" customWidth="1"/>
    <col min="5427" max="5427" width="9" style="141" customWidth="1"/>
    <col min="5428" max="5428" width="5.875" style="141" customWidth="1"/>
    <col min="5429" max="5429" width="7.125" style="141" customWidth="1"/>
    <col min="5430" max="5430" width="8.125" style="141" customWidth="1"/>
    <col min="5431" max="5431" width="10.25" style="141" customWidth="1"/>
    <col min="5432" max="5652" width="9" style="141" customWidth="1"/>
    <col min="5653" max="5653" width="36.875" style="141" customWidth="1"/>
    <col min="5654" max="5654" width="7.125" style="141" customWidth="1"/>
    <col min="5655" max="5655" width="6" style="141" customWidth="1"/>
    <col min="5656" max="5656" width="5.75" style="141" customWidth="1"/>
    <col min="5657" max="5657" width="10.5" style="141" customWidth="1"/>
    <col min="5658" max="5658" width="7.5" style="141" customWidth="1"/>
    <col min="5659" max="5659" width="6.375" style="141" customWidth="1"/>
    <col min="5660" max="5660" width="6.5" style="141" customWidth="1"/>
    <col min="5661" max="5661" width="6.375" style="141" customWidth="1"/>
    <col min="5662" max="5662" width="7.875" style="141" customWidth="1"/>
    <col min="5663" max="5663" width="7.75" style="141" customWidth="1"/>
    <col min="5664" max="5667" width="6.5" style="141" customWidth="1"/>
    <col min="5668" max="5668" width="6.875" style="141" customWidth="1"/>
    <col min="5669" max="5669" width="9" style="141" customWidth="1"/>
    <col min="5670" max="5670" width="6.125" style="141" customWidth="1"/>
    <col min="5671" max="5671" width="7.5" style="141" customWidth="1"/>
    <col min="5672" max="5672" width="7.625" style="141" customWidth="1"/>
    <col min="5673" max="5673" width="7.75" style="141" customWidth="1"/>
    <col min="5674" max="5674" width="10.125" style="141" customWidth="1"/>
    <col min="5675" max="5675" width="12" style="141" customWidth="1"/>
    <col min="5676" max="5676" width="10.25" style="141" customWidth="1"/>
    <col min="5677" max="5677" width="8.75" style="141" customWidth="1"/>
    <col min="5678" max="5678" width="7.75" style="141" customWidth="1"/>
    <col min="5679" max="5679" width="9.125" style="141" customWidth="1"/>
    <col min="5680" max="5680" width="9.875" style="141" customWidth="1"/>
    <col min="5681" max="5681" width="7.75" style="141" customWidth="1"/>
    <col min="5682" max="5682" width="9.375" style="141" customWidth="1"/>
    <col min="5683" max="5683" width="9" style="141" customWidth="1"/>
    <col min="5684" max="5684" width="5.875" style="141" customWidth="1"/>
    <col min="5685" max="5685" width="7.125" style="141" customWidth="1"/>
    <col min="5686" max="5686" width="8.125" style="141" customWidth="1"/>
    <col min="5687" max="5687" width="10.25" style="141" customWidth="1"/>
    <col min="5688" max="5908" width="9" style="141" customWidth="1"/>
    <col min="5909" max="5909" width="36.875" style="141" customWidth="1"/>
    <col min="5910" max="5910" width="7.125" style="141" customWidth="1"/>
    <col min="5911" max="5911" width="6" style="141" customWidth="1"/>
    <col min="5912" max="5912" width="5.75" style="141" customWidth="1"/>
    <col min="5913" max="5913" width="10.5" style="141" customWidth="1"/>
    <col min="5914" max="5914" width="7.5" style="141" customWidth="1"/>
    <col min="5915" max="5915" width="6.375" style="141" customWidth="1"/>
    <col min="5916" max="5916" width="6.5" style="141" customWidth="1"/>
    <col min="5917" max="5917" width="6.375" style="141" customWidth="1"/>
    <col min="5918" max="5918" width="7.875" style="141" customWidth="1"/>
    <col min="5919" max="5919" width="7.75" style="141" customWidth="1"/>
    <col min="5920" max="5923" width="6.5" style="141" customWidth="1"/>
    <col min="5924" max="5924" width="6.875" style="141" customWidth="1"/>
    <col min="5925" max="5925" width="9" style="141" customWidth="1"/>
    <col min="5926" max="5926" width="6.125" style="141" customWidth="1"/>
    <col min="5927" max="5927" width="7.5" style="141" customWidth="1"/>
    <col min="5928" max="5928" width="7.625" style="141" customWidth="1"/>
    <col min="5929" max="5929" width="7.75" style="141" customWidth="1"/>
    <col min="5930" max="5930" width="10.125" style="141" customWidth="1"/>
    <col min="5931" max="5931" width="12" style="141" customWidth="1"/>
    <col min="5932" max="5932" width="10.25" style="141" customWidth="1"/>
    <col min="5933" max="5933" width="8.75" style="141" customWidth="1"/>
    <col min="5934" max="5934" width="7.75" style="141" customWidth="1"/>
    <col min="5935" max="5935" width="9.125" style="141" customWidth="1"/>
    <col min="5936" max="5936" width="9.875" style="141" customWidth="1"/>
    <col min="5937" max="5937" width="7.75" style="141" customWidth="1"/>
    <col min="5938" max="5938" width="9.375" style="141" customWidth="1"/>
    <col min="5939" max="5939" width="9" style="141" customWidth="1"/>
    <col min="5940" max="5940" width="5.875" style="141" customWidth="1"/>
    <col min="5941" max="5941" width="7.125" style="141" customWidth="1"/>
    <col min="5942" max="5942" width="8.125" style="141" customWidth="1"/>
    <col min="5943" max="5943" width="10.25" style="141" customWidth="1"/>
    <col min="5944" max="6164" width="9" style="141" customWidth="1"/>
    <col min="6165" max="6165" width="36.875" style="141" customWidth="1"/>
    <col min="6166" max="6166" width="7.125" style="141" customWidth="1"/>
    <col min="6167" max="6167" width="6" style="141" customWidth="1"/>
    <col min="6168" max="6168" width="5.75" style="141" customWidth="1"/>
    <col min="6169" max="6169" width="10.5" style="141" customWidth="1"/>
    <col min="6170" max="6170" width="7.5" style="141" customWidth="1"/>
    <col min="6171" max="6171" width="6.375" style="141" customWidth="1"/>
    <col min="6172" max="6172" width="6.5" style="141" customWidth="1"/>
    <col min="6173" max="6173" width="6.375" style="141" customWidth="1"/>
    <col min="6174" max="6174" width="7.875" style="141" customWidth="1"/>
    <col min="6175" max="6175" width="7.75" style="141" customWidth="1"/>
    <col min="6176" max="6179" width="6.5" style="141" customWidth="1"/>
    <col min="6180" max="6180" width="6.875" style="141" customWidth="1"/>
    <col min="6181" max="6181" width="9" style="141" customWidth="1"/>
    <col min="6182" max="6182" width="6.125" style="141" customWidth="1"/>
    <col min="6183" max="6183" width="7.5" style="141" customWidth="1"/>
    <col min="6184" max="6184" width="7.625" style="141" customWidth="1"/>
    <col min="6185" max="6185" width="7.75" style="141" customWidth="1"/>
    <col min="6186" max="6186" width="10.125" style="141" customWidth="1"/>
    <col min="6187" max="6187" width="12" style="141" customWidth="1"/>
    <col min="6188" max="6188" width="10.25" style="141" customWidth="1"/>
    <col min="6189" max="6189" width="8.75" style="141" customWidth="1"/>
    <col min="6190" max="6190" width="7.75" style="141" customWidth="1"/>
    <col min="6191" max="6191" width="9.125" style="141" customWidth="1"/>
    <col min="6192" max="6192" width="9.875" style="141" customWidth="1"/>
    <col min="6193" max="6193" width="7.75" style="141" customWidth="1"/>
    <col min="6194" max="6194" width="9.375" style="141" customWidth="1"/>
    <col min="6195" max="6195" width="9" style="141" customWidth="1"/>
    <col min="6196" max="6196" width="5.875" style="141" customWidth="1"/>
    <col min="6197" max="6197" width="7.125" style="141" customWidth="1"/>
    <col min="6198" max="6198" width="8.125" style="141" customWidth="1"/>
    <col min="6199" max="6199" width="10.25" style="141" customWidth="1"/>
    <col min="6200" max="6420" width="9" style="141" customWidth="1"/>
    <col min="6421" max="6421" width="36.875" style="141" customWidth="1"/>
    <col min="6422" max="6422" width="7.125" style="141" customWidth="1"/>
    <col min="6423" max="6423" width="6" style="141" customWidth="1"/>
    <col min="6424" max="6424" width="5.75" style="141" customWidth="1"/>
    <col min="6425" max="6425" width="10.5" style="141" customWidth="1"/>
    <col min="6426" max="6426" width="7.5" style="141" customWidth="1"/>
    <col min="6427" max="6427" width="6.375" style="141" customWidth="1"/>
    <col min="6428" max="6428" width="6.5" style="141" customWidth="1"/>
    <col min="6429" max="6429" width="6.375" style="141" customWidth="1"/>
    <col min="6430" max="6430" width="7.875" style="141" customWidth="1"/>
    <col min="6431" max="6431" width="7.75" style="141" customWidth="1"/>
    <col min="6432" max="6435" width="6.5" style="141" customWidth="1"/>
    <col min="6436" max="6436" width="6.875" style="141" customWidth="1"/>
    <col min="6437" max="6437" width="9" style="141" customWidth="1"/>
    <col min="6438" max="6438" width="6.125" style="141" customWidth="1"/>
    <col min="6439" max="6439" width="7.5" style="141" customWidth="1"/>
    <col min="6440" max="6440" width="7.625" style="141" customWidth="1"/>
    <col min="6441" max="6441" width="7.75" style="141" customWidth="1"/>
    <col min="6442" max="6442" width="10.125" style="141" customWidth="1"/>
    <col min="6443" max="6443" width="12" style="141" customWidth="1"/>
    <col min="6444" max="6444" width="10.25" style="141" customWidth="1"/>
    <col min="6445" max="6445" width="8.75" style="141" customWidth="1"/>
    <col min="6446" max="6446" width="7.75" style="141" customWidth="1"/>
    <col min="6447" max="6447" width="9.125" style="141" customWidth="1"/>
    <col min="6448" max="6448" width="9.875" style="141" customWidth="1"/>
    <col min="6449" max="6449" width="7.75" style="141" customWidth="1"/>
    <col min="6450" max="6450" width="9.375" style="141" customWidth="1"/>
    <col min="6451" max="6451" width="9" style="141" customWidth="1"/>
    <col min="6452" max="6452" width="5.875" style="141" customWidth="1"/>
    <col min="6453" max="6453" width="7.125" style="141" customWidth="1"/>
    <col min="6454" max="6454" width="8.125" style="141" customWidth="1"/>
    <col min="6455" max="6455" width="10.25" style="141" customWidth="1"/>
    <col min="6456" max="6676" width="9" style="141" customWidth="1"/>
    <col min="6677" max="6677" width="36.875" style="141" customWidth="1"/>
    <col min="6678" max="6678" width="7.125" style="141" customWidth="1"/>
    <col min="6679" max="6679" width="6" style="141" customWidth="1"/>
    <col min="6680" max="6680" width="5.75" style="141" customWidth="1"/>
    <col min="6681" max="6681" width="10.5" style="141" customWidth="1"/>
    <col min="6682" max="6682" width="7.5" style="141" customWidth="1"/>
    <col min="6683" max="6683" width="6.375" style="141" customWidth="1"/>
    <col min="6684" max="6684" width="6.5" style="141" customWidth="1"/>
    <col min="6685" max="6685" width="6.375" style="141" customWidth="1"/>
    <col min="6686" max="6686" width="7.875" style="141" customWidth="1"/>
    <col min="6687" max="6687" width="7.75" style="141" customWidth="1"/>
    <col min="6688" max="6691" width="6.5" style="141" customWidth="1"/>
    <col min="6692" max="6692" width="6.875" style="141" customWidth="1"/>
    <col min="6693" max="6693" width="9" style="141" customWidth="1"/>
    <col min="6694" max="6694" width="6.125" style="141" customWidth="1"/>
    <col min="6695" max="6695" width="7.5" style="141" customWidth="1"/>
    <col min="6696" max="6696" width="7.625" style="141" customWidth="1"/>
    <col min="6697" max="6697" width="7.75" style="141" customWidth="1"/>
    <col min="6698" max="6698" width="10.125" style="141" customWidth="1"/>
    <col min="6699" max="6699" width="12" style="141" customWidth="1"/>
    <col min="6700" max="6700" width="10.25" style="141" customWidth="1"/>
    <col min="6701" max="6701" width="8.75" style="141" customWidth="1"/>
    <col min="6702" max="6702" width="7.75" style="141" customWidth="1"/>
    <col min="6703" max="6703" width="9.125" style="141" customWidth="1"/>
    <col min="6704" max="6704" width="9.875" style="141" customWidth="1"/>
    <col min="6705" max="6705" width="7.75" style="141" customWidth="1"/>
    <col min="6706" max="6706" width="9.375" style="141" customWidth="1"/>
    <col min="6707" max="6707" width="9" style="141" customWidth="1"/>
    <col min="6708" max="6708" width="5.875" style="141" customWidth="1"/>
    <col min="6709" max="6709" width="7.125" style="141" customWidth="1"/>
    <col min="6710" max="6710" width="8.125" style="141" customWidth="1"/>
    <col min="6711" max="6711" width="10.25" style="141" customWidth="1"/>
    <col min="6712" max="6932" width="9" style="141" customWidth="1"/>
    <col min="6933" max="6933" width="36.875" style="141" customWidth="1"/>
    <col min="6934" max="6934" width="7.125" style="141" customWidth="1"/>
    <col min="6935" max="6935" width="6" style="141" customWidth="1"/>
    <col min="6936" max="6936" width="5.75" style="141" customWidth="1"/>
    <col min="6937" max="6937" width="10.5" style="141" customWidth="1"/>
    <col min="6938" max="6938" width="7.5" style="141" customWidth="1"/>
    <col min="6939" max="6939" width="6.375" style="141" customWidth="1"/>
    <col min="6940" max="6940" width="6.5" style="141" customWidth="1"/>
    <col min="6941" max="6941" width="6.375" style="141" customWidth="1"/>
    <col min="6942" max="6942" width="7.875" style="141" customWidth="1"/>
    <col min="6943" max="6943" width="7.75" style="141" customWidth="1"/>
    <col min="6944" max="6947" width="6.5" style="141" customWidth="1"/>
    <col min="6948" max="6948" width="6.875" style="141" customWidth="1"/>
    <col min="6949" max="6949" width="9" style="141" customWidth="1"/>
    <col min="6950" max="6950" width="6.125" style="141" customWidth="1"/>
    <col min="6951" max="6951" width="7.5" style="141" customWidth="1"/>
    <col min="6952" max="6952" width="7.625" style="141" customWidth="1"/>
    <col min="6953" max="6953" width="7.75" style="141" customWidth="1"/>
    <col min="6954" max="6954" width="10.125" style="141" customWidth="1"/>
    <col min="6955" max="6955" width="12" style="141" customWidth="1"/>
    <col min="6956" max="6956" width="10.25" style="141" customWidth="1"/>
    <col min="6957" max="6957" width="8.75" style="141" customWidth="1"/>
    <col min="6958" max="6958" width="7.75" style="141" customWidth="1"/>
    <col min="6959" max="6959" width="9.125" style="141" customWidth="1"/>
    <col min="6960" max="6960" width="9.875" style="141" customWidth="1"/>
    <col min="6961" max="6961" width="7.75" style="141" customWidth="1"/>
    <col min="6962" max="6962" width="9.375" style="141" customWidth="1"/>
    <col min="6963" max="6963" width="9" style="141" customWidth="1"/>
    <col min="6964" max="6964" width="5.875" style="141" customWidth="1"/>
    <col min="6965" max="6965" width="7.125" style="141" customWidth="1"/>
    <col min="6966" max="6966" width="8.125" style="141" customWidth="1"/>
    <col min="6967" max="6967" width="10.25" style="141" customWidth="1"/>
    <col min="6968" max="7188" width="9" style="141" customWidth="1"/>
    <col min="7189" max="7189" width="36.875" style="141" customWidth="1"/>
    <col min="7190" max="7190" width="7.125" style="141" customWidth="1"/>
    <col min="7191" max="7191" width="6" style="141" customWidth="1"/>
    <col min="7192" max="7192" width="5.75" style="141" customWidth="1"/>
    <col min="7193" max="7193" width="10.5" style="141" customWidth="1"/>
    <col min="7194" max="7194" width="7.5" style="141" customWidth="1"/>
    <col min="7195" max="7195" width="6.375" style="141" customWidth="1"/>
    <col min="7196" max="7196" width="6.5" style="141" customWidth="1"/>
    <col min="7197" max="7197" width="6.375" style="141" customWidth="1"/>
    <col min="7198" max="7198" width="7.875" style="141" customWidth="1"/>
    <col min="7199" max="7199" width="7.75" style="141" customWidth="1"/>
    <col min="7200" max="7203" width="6.5" style="141" customWidth="1"/>
    <col min="7204" max="7204" width="6.875" style="141" customWidth="1"/>
    <col min="7205" max="7205" width="9" style="141" customWidth="1"/>
    <col min="7206" max="7206" width="6.125" style="141" customWidth="1"/>
    <col min="7207" max="7207" width="7.5" style="141" customWidth="1"/>
    <col min="7208" max="7208" width="7.625" style="141" customWidth="1"/>
    <col min="7209" max="7209" width="7.75" style="141" customWidth="1"/>
    <col min="7210" max="7210" width="10.125" style="141" customWidth="1"/>
    <col min="7211" max="7211" width="12" style="141" customWidth="1"/>
    <col min="7212" max="7212" width="10.25" style="141" customWidth="1"/>
    <col min="7213" max="7213" width="8.75" style="141" customWidth="1"/>
    <col min="7214" max="7214" width="7.75" style="141" customWidth="1"/>
    <col min="7215" max="7215" width="9.125" style="141" customWidth="1"/>
    <col min="7216" max="7216" width="9.875" style="141" customWidth="1"/>
    <col min="7217" max="7217" width="7.75" style="141" customWidth="1"/>
    <col min="7218" max="7218" width="9.375" style="141" customWidth="1"/>
    <col min="7219" max="7219" width="9" style="141" customWidth="1"/>
    <col min="7220" max="7220" width="5.875" style="141" customWidth="1"/>
    <col min="7221" max="7221" width="7.125" style="141" customWidth="1"/>
    <col min="7222" max="7222" width="8.125" style="141" customWidth="1"/>
    <col min="7223" max="7223" width="10.25" style="141" customWidth="1"/>
    <col min="7224" max="7444" width="9" style="141" customWidth="1"/>
    <col min="7445" max="7445" width="36.875" style="141" customWidth="1"/>
    <col min="7446" max="7446" width="7.125" style="141" customWidth="1"/>
    <col min="7447" max="7447" width="6" style="141" customWidth="1"/>
    <col min="7448" max="7448" width="5.75" style="141" customWidth="1"/>
    <col min="7449" max="7449" width="10.5" style="141" customWidth="1"/>
    <col min="7450" max="7450" width="7.5" style="141" customWidth="1"/>
    <col min="7451" max="7451" width="6.375" style="141" customWidth="1"/>
    <col min="7452" max="7452" width="6.5" style="141" customWidth="1"/>
    <col min="7453" max="7453" width="6.375" style="141" customWidth="1"/>
    <col min="7454" max="7454" width="7.875" style="141" customWidth="1"/>
    <col min="7455" max="7455" width="7.75" style="141" customWidth="1"/>
    <col min="7456" max="7459" width="6.5" style="141" customWidth="1"/>
    <col min="7460" max="7460" width="6.875" style="141" customWidth="1"/>
    <col min="7461" max="7461" width="9" style="141" customWidth="1"/>
    <col min="7462" max="7462" width="6.125" style="141" customWidth="1"/>
    <col min="7463" max="7463" width="7.5" style="141" customWidth="1"/>
    <col min="7464" max="7464" width="7.625" style="141" customWidth="1"/>
    <col min="7465" max="7465" width="7.75" style="141" customWidth="1"/>
    <col min="7466" max="7466" width="10.125" style="141" customWidth="1"/>
    <col min="7467" max="7467" width="12" style="141" customWidth="1"/>
    <col min="7468" max="7468" width="10.25" style="141" customWidth="1"/>
    <col min="7469" max="7469" width="8.75" style="141" customWidth="1"/>
    <col min="7470" max="7470" width="7.75" style="141" customWidth="1"/>
    <col min="7471" max="7471" width="9.125" style="141" customWidth="1"/>
    <col min="7472" max="7472" width="9.875" style="141" customWidth="1"/>
    <col min="7473" max="7473" width="7.75" style="141" customWidth="1"/>
    <col min="7474" max="7474" width="9.375" style="141" customWidth="1"/>
    <col min="7475" max="7475" width="9" style="141" customWidth="1"/>
    <col min="7476" max="7476" width="5.875" style="141" customWidth="1"/>
    <col min="7477" max="7477" width="7.125" style="141" customWidth="1"/>
    <col min="7478" max="7478" width="8.125" style="141" customWidth="1"/>
    <col min="7479" max="7479" width="10.25" style="141" customWidth="1"/>
    <col min="7480" max="7700" width="9" style="141" customWidth="1"/>
    <col min="7701" max="7701" width="36.875" style="141" customWidth="1"/>
    <col min="7702" max="7702" width="7.125" style="141" customWidth="1"/>
    <col min="7703" max="7703" width="6" style="141" customWidth="1"/>
    <col min="7704" max="7704" width="5.75" style="141" customWidth="1"/>
    <col min="7705" max="7705" width="10.5" style="141" customWidth="1"/>
    <col min="7706" max="7706" width="7.5" style="141" customWidth="1"/>
    <col min="7707" max="7707" width="6.375" style="141" customWidth="1"/>
    <col min="7708" max="7708" width="6.5" style="141" customWidth="1"/>
    <col min="7709" max="7709" width="6.375" style="141" customWidth="1"/>
    <col min="7710" max="7710" width="7.875" style="141" customWidth="1"/>
    <col min="7711" max="7711" width="7.75" style="141" customWidth="1"/>
    <col min="7712" max="7715" width="6.5" style="141" customWidth="1"/>
    <col min="7716" max="7716" width="6.875" style="141" customWidth="1"/>
    <col min="7717" max="7717" width="9" style="141" customWidth="1"/>
    <col min="7718" max="7718" width="6.125" style="141" customWidth="1"/>
    <col min="7719" max="7719" width="7.5" style="141" customWidth="1"/>
    <col min="7720" max="7720" width="7.625" style="141" customWidth="1"/>
    <col min="7721" max="7721" width="7.75" style="141" customWidth="1"/>
    <col min="7722" max="7722" width="10.125" style="141" customWidth="1"/>
    <col min="7723" max="7723" width="12" style="141" customWidth="1"/>
    <col min="7724" max="7724" width="10.25" style="141" customWidth="1"/>
    <col min="7725" max="7725" width="8.75" style="141" customWidth="1"/>
    <col min="7726" max="7726" width="7.75" style="141" customWidth="1"/>
    <col min="7727" max="7727" width="9.125" style="141" customWidth="1"/>
    <col min="7728" max="7728" width="9.875" style="141" customWidth="1"/>
    <col min="7729" max="7729" width="7.75" style="141" customWidth="1"/>
    <col min="7730" max="7730" width="9.375" style="141" customWidth="1"/>
    <col min="7731" max="7731" width="9" style="141" customWidth="1"/>
    <col min="7732" max="7732" width="5.875" style="141" customWidth="1"/>
    <col min="7733" max="7733" width="7.125" style="141" customWidth="1"/>
    <col min="7734" max="7734" width="8.125" style="141" customWidth="1"/>
    <col min="7735" max="7735" width="10.25" style="141" customWidth="1"/>
    <col min="7736" max="7956" width="9" style="141" customWidth="1"/>
    <col min="7957" max="7957" width="36.875" style="141" customWidth="1"/>
    <col min="7958" max="7958" width="7.125" style="141" customWidth="1"/>
    <col min="7959" max="7959" width="6" style="141" customWidth="1"/>
    <col min="7960" max="7960" width="5.75" style="141" customWidth="1"/>
    <col min="7961" max="7961" width="10.5" style="141" customWidth="1"/>
    <col min="7962" max="7962" width="7.5" style="141" customWidth="1"/>
    <col min="7963" max="7963" width="6.375" style="141" customWidth="1"/>
    <col min="7964" max="7964" width="6.5" style="141" customWidth="1"/>
    <col min="7965" max="7965" width="6.375" style="141" customWidth="1"/>
    <col min="7966" max="7966" width="7.875" style="141" customWidth="1"/>
    <col min="7967" max="7967" width="7.75" style="141" customWidth="1"/>
    <col min="7968" max="7971" width="6.5" style="141" customWidth="1"/>
    <col min="7972" max="7972" width="6.875" style="141" customWidth="1"/>
    <col min="7973" max="7973" width="9" style="141" customWidth="1"/>
    <col min="7974" max="7974" width="6.125" style="141" customWidth="1"/>
    <col min="7975" max="7975" width="7.5" style="141" customWidth="1"/>
    <col min="7976" max="7976" width="7.625" style="141" customWidth="1"/>
    <col min="7977" max="7977" width="7.75" style="141" customWidth="1"/>
    <col min="7978" max="7978" width="10.125" style="141" customWidth="1"/>
    <col min="7979" max="7979" width="12" style="141" customWidth="1"/>
    <col min="7980" max="7980" width="10.25" style="141" customWidth="1"/>
    <col min="7981" max="7981" width="8.75" style="141" customWidth="1"/>
    <col min="7982" max="7982" width="7.75" style="141" customWidth="1"/>
    <col min="7983" max="7983" width="9.125" style="141" customWidth="1"/>
    <col min="7984" max="7984" width="9.875" style="141" customWidth="1"/>
    <col min="7985" max="7985" width="7.75" style="141" customWidth="1"/>
    <col min="7986" max="7986" width="9.375" style="141" customWidth="1"/>
    <col min="7987" max="7987" width="9" style="141" customWidth="1"/>
    <col min="7988" max="7988" width="5.875" style="141" customWidth="1"/>
    <col min="7989" max="7989" width="7.125" style="141" customWidth="1"/>
    <col min="7990" max="7990" width="8.125" style="141" customWidth="1"/>
    <col min="7991" max="7991" width="10.25" style="141" customWidth="1"/>
    <col min="7992" max="8212" width="9" style="141" customWidth="1"/>
    <col min="8213" max="8213" width="36.875" style="141" customWidth="1"/>
    <col min="8214" max="8214" width="7.125" style="141" customWidth="1"/>
    <col min="8215" max="8215" width="6" style="141" customWidth="1"/>
    <col min="8216" max="8216" width="5.75" style="141" customWidth="1"/>
    <col min="8217" max="8217" width="10.5" style="141" customWidth="1"/>
    <col min="8218" max="8218" width="7.5" style="141" customWidth="1"/>
    <col min="8219" max="8219" width="6.375" style="141" customWidth="1"/>
    <col min="8220" max="8220" width="6.5" style="141" customWidth="1"/>
    <col min="8221" max="8221" width="6.375" style="141" customWidth="1"/>
    <col min="8222" max="8222" width="7.875" style="141" customWidth="1"/>
    <col min="8223" max="8223" width="7.75" style="141" customWidth="1"/>
    <col min="8224" max="8227" width="6.5" style="141" customWidth="1"/>
    <col min="8228" max="8228" width="6.875" style="141" customWidth="1"/>
    <col min="8229" max="8229" width="9" style="141" customWidth="1"/>
    <col min="8230" max="8230" width="6.125" style="141" customWidth="1"/>
    <col min="8231" max="8231" width="7.5" style="141" customWidth="1"/>
    <col min="8232" max="8232" width="7.625" style="141" customWidth="1"/>
    <col min="8233" max="8233" width="7.75" style="141" customWidth="1"/>
    <col min="8234" max="8234" width="10.125" style="141" customWidth="1"/>
    <col min="8235" max="8235" width="12" style="141" customWidth="1"/>
    <col min="8236" max="8236" width="10.25" style="141" customWidth="1"/>
    <col min="8237" max="8237" width="8.75" style="141" customWidth="1"/>
    <col min="8238" max="8238" width="7.75" style="141" customWidth="1"/>
    <col min="8239" max="8239" width="9.125" style="141" customWidth="1"/>
    <col min="8240" max="8240" width="9.875" style="141" customWidth="1"/>
    <col min="8241" max="8241" width="7.75" style="141" customWidth="1"/>
    <col min="8242" max="8242" width="9.375" style="141" customWidth="1"/>
    <col min="8243" max="8243" width="9" style="141" customWidth="1"/>
    <col min="8244" max="8244" width="5.875" style="141" customWidth="1"/>
    <col min="8245" max="8245" width="7.125" style="141" customWidth="1"/>
    <col min="8246" max="8246" width="8.125" style="141" customWidth="1"/>
    <col min="8247" max="8247" width="10.25" style="141" customWidth="1"/>
    <col min="8248" max="8468" width="9" style="141" customWidth="1"/>
    <col min="8469" max="8469" width="36.875" style="141" customWidth="1"/>
    <col min="8470" max="8470" width="7.125" style="141" customWidth="1"/>
    <col min="8471" max="8471" width="6" style="141" customWidth="1"/>
    <col min="8472" max="8472" width="5.75" style="141" customWidth="1"/>
    <col min="8473" max="8473" width="10.5" style="141" customWidth="1"/>
    <col min="8474" max="8474" width="7.5" style="141" customWidth="1"/>
    <col min="8475" max="8475" width="6.375" style="141" customWidth="1"/>
    <col min="8476" max="8476" width="6.5" style="141" customWidth="1"/>
    <col min="8477" max="8477" width="6.375" style="141" customWidth="1"/>
    <col min="8478" max="8478" width="7.875" style="141" customWidth="1"/>
    <col min="8479" max="8479" width="7.75" style="141" customWidth="1"/>
    <col min="8480" max="8483" width="6.5" style="141" customWidth="1"/>
    <col min="8484" max="8484" width="6.875" style="141" customWidth="1"/>
    <col min="8485" max="8485" width="9" style="141" customWidth="1"/>
    <col min="8486" max="8486" width="6.125" style="141" customWidth="1"/>
    <col min="8487" max="8487" width="7.5" style="141" customWidth="1"/>
    <col min="8488" max="8488" width="7.625" style="141" customWidth="1"/>
    <col min="8489" max="8489" width="7.75" style="141" customWidth="1"/>
    <col min="8490" max="8490" width="10.125" style="141" customWidth="1"/>
    <col min="8491" max="8491" width="12" style="141" customWidth="1"/>
    <col min="8492" max="8492" width="10.25" style="141" customWidth="1"/>
    <col min="8493" max="8493" width="8.75" style="141" customWidth="1"/>
    <col min="8494" max="8494" width="7.75" style="141" customWidth="1"/>
    <col min="8495" max="8495" width="9.125" style="141" customWidth="1"/>
    <col min="8496" max="8496" width="9.875" style="141" customWidth="1"/>
    <col min="8497" max="8497" width="7.75" style="141" customWidth="1"/>
    <col min="8498" max="8498" width="9.375" style="141" customWidth="1"/>
    <col min="8499" max="8499" width="9" style="141" customWidth="1"/>
    <col min="8500" max="8500" width="5.875" style="141" customWidth="1"/>
    <col min="8501" max="8501" width="7.125" style="141" customWidth="1"/>
    <col min="8502" max="8502" width="8.125" style="141" customWidth="1"/>
    <col min="8503" max="8503" width="10.25" style="141" customWidth="1"/>
    <col min="8504" max="8724" width="9" style="141" customWidth="1"/>
    <col min="8725" max="8725" width="36.875" style="141" customWidth="1"/>
    <col min="8726" max="8726" width="7.125" style="141" customWidth="1"/>
    <col min="8727" max="8727" width="6" style="141" customWidth="1"/>
    <col min="8728" max="8728" width="5.75" style="141" customWidth="1"/>
    <col min="8729" max="8729" width="10.5" style="141" customWidth="1"/>
    <col min="8730" max="8730" width="7.5" style="141" customWidth="1"/>
    <col min="8731" max="8731" width="6.375" style="141" customWidth="1"/>
    <col min="8732" max="8732" width="6.5" style="141" customWidth="1"/>
    <col min="8733" max="8733" width="6.375" style="141" customWidth="1"/>
    <col min="8734" max="8734" width="7.875" style="141" customWidth="1"/>
    <col min="8735" max="8735" width="7.75" style="141" customWidth="1"/>
    <col min="8736" max="8739" width="6.5" style="141" customWidth="1"/>
    <col min="8740" max="8740" width="6.875" style="141" customWidth="1"/>
    <col min="8741" max="8741" width="9" style="141" customWidth="1"/>
    <col min="8742" max="8742" width="6.125" style="141" customWidth="1"/>
    <col min="8743" max="8743" width="7.5" style="141" customWidth="1"/>
    <col min="8744" max="8744" width="7.625" style="141" customWidth="1"/>
    <col min="8745" max="8745" width="7.75" style="141" customWidth="1"/>
    <col min="8746" max="8746" width="10.125" style="141" customWidth="1"/>
    <col min="8747" max="8747" width="12" style="141" customWidth="1"/>
    <col min="8748" max="8748" width="10.25" style="141" customWidth="1"/>
    <col min="8749" max="8749" width="8.75" style="141" customWidth="1"/>
    <col min="8750" max="8750" width="7.75" style="141" customWidth="1"/>
    <col min="8751" max="8751" width="9.125" style="141" customWidth="1"/>
    <col min="8752" max="8752" width="9.875" style="141" customWidth="1"/>
    <col min="8753" max="8753" width="7.75" style="141" customWidth="1"/>
    <col min="8754" max="8754" width="9.375" style="141" customWidth="1"/>
    <col min="8755" max="8755" width="9" style="141" customWidth="1"/>
    <col min="8756" max="8756" width="5.875" style="141" customWidth="1"/>
    <col min="8757" max="8757" width="7.125" style="141" customWidth="1"/>
    <col min="8758" max="8758" width="8.125" style="141" customWidth="1"/>
    <col min="8759" max="8759" width="10.25" style="141" customWidth="1"/>
    <col min="8760" max="8980" width="9" style="141" customWidth="1"/>
    <col min="8981" max="8981" width="36.875" style="141" customWidth="1"/>
    <col min="8982" max="8982" width="7.125" style="141" customWidth="1"/>
    <col min="8983" max="8983" width="6" style="141" customWidth="1"/>
    <col min="8984" max="8984" width="5.75" style="141" customWidth="1"/>
    <col min="8985" max="8985" width="10.5" style="141" customWidth="1"/>
    <col min="8986" max="8986" width="7.5" style="141" customWidth="1"/>
    <col min="8987" max="8987" width="6.375" style="141" customWidth="1"/>
    <col min="8988" max="8988" width="6.5" style="141" customWidth="1"/>
    <col min="8989" max="8989" width="6.375" style="141" customWidth="1"/>
    <col min="8990" max="8990" width="7.875" style="141" customWidth="1"/>
    <col min="8991" max="8991" width="7.75" style="141" customWidth="1"/>
    <col min="8992" max="8995" width="6.5" style="141" customWidth="1"/>
    <col min="8996" max="8996" width="6.875" style="141" customWidth="1"/>
    <col min="8997" max="8997" width="9" style="141" customWidth="1"/>
    <col min="8998" max="8998" width="6.125" style="141" customWidth="1"/>
    <col min="8999" max="8999" width="7.5" style="141" customWidth="1"/>
    <col min="9000" max="9000" width="7.625" style="141" customWidth="1"/>
    <col min="9001" max="9001" width="7.75" style="141" customWidth="1"/>
    <col min="9002" max="9002" width="10.125" style="141" customWidth="1"/>
    <col min="9003" max="9003" width="12" style="141" customWidth="1"/>
    <col min="9004" max="9004" width="10.25" style="141" customWidth="1"/>
    <col min="9005" max="9005" width="8.75" style="141" customWidth="1"/>
    <col min="9006" max="9006" width="7.75" style="141" customWidth="1"/>
    <col min="9007" max="9007" width="9.125" style="141" customWidth="1"/>
    <col min="9008" max="9008" width="9.875" style="141" customWidth="1"/>
    <col min="9009" max="9009" width="7.75" style="141" customWidth="1"/>
    <col min="9010" max="9010" width="9.375" style="141" customWidth="1"/>
    <col min="9011" max="9011" width="9" style="141" customWidth="1"/>
    <col min="9012" max="9012" width="5.875" style="141" customWidth="1"/>
    <col min="9013" max="9013" width="7.125" style="141" customWidth="1"/>
    <col min="9014" max="9014" width="8.125" style="141" customWidth="1"/>
    <col min="9015" max="9015" width="10.25" style="141" customWidth="1"/>
    <col min="9016" max="9236" width="9" style="141" customWidth="1"/>
    <col min="9237" max="9237" width="36.875" style="141" customWidth="1"/>
    <col min="9238" max="9238" width="7.125" style="141" customWidth="1"/>
    <col min="9239" max="9239" width="6" style="141" customWidth="1"/>
    <col min="9240" max="9240" width="5.75" style="141" customWidth="1"/>
    <col min="9241" max="9241" width="10.5" style="141" customWidth="1"/>
    <col min="9242" max="9242" width="7.5" style="141" customWidth="1"/>
    <col min="9243" max="9243" width="6.375" style="141" customWidth="1"/>
    <col min="9244" max="9244" width="6.5" style="141" customWidth="1"/>
    <col min="9245" max="9245" width="6.375" style="141" customWidth="1"/>
    <col min="9246" max="9246" width="7.875" style="141" customWidth="1"/>
    <col min="9247" max="9247" width="7.75" style="141" customWidth="1"/>
    <col min="9248" max="9251" width="6.5" style="141" customWidth="1"/>
    <col min="9252" max="9252" width="6.875" style="141" customWidth="1"/>
    <col min="9253" max="9253" width="9" style="141" customWidth="1"/>
    <col min="9254" max="9254" width="6.125" style="141" customWidth="1"/>
    <col min="9255" max="9255" width="7.5" style="141" customWidth="1"/>
    <col min="9256" max="9256" width="7.625" style="141" customWidth="1"/>
    <col min="9257" max="9257" width="7.75" style="141" customWidth="1"/>
    <col min="9258" max="9258" width="10.125" style="141" customWidth="1"/>
    <col min="9259" max="9259" width="12" style="141" customWidth="1"/>
    <col min="9260" max="9260" width="10.25" style="141" customWidth="1"/>
    <col min="9261" max="9261" width="8.75" style="141" customWidth="1"/>
    <col min="9262" max="9262" width="7.75" style="141" customWidth="1"/>
    <col min="9263" max="9263" width="9.125" style="141" customWidth="1"/>
    <col min="9264" max="9264" width="9.875" style="141" customWidth="1"/>
    <col min="9265" max="9265" width="7.75" style="141" customWidth="1"/>
    <col min="9266" max="9266" width="9.375" style="141" customWidth="1"/>
    <col min="9267" max="9267" width="9" style="141" customWidth="1"/>
    <col min="9268" max="9268" width="5.875" style="141" customWidth="1"/>
    <col min="9269" max="9269" width="7.125" style="141" customWidth="1"/>
    <col min="9270" max="9270" width="8.125" style="141" customWidth="1"/>
    <col min="9271" max="9271" width="10.25" style="141" customWidth="1"/>
    <col min="9272" max="9492" width="9" style="141" customWidth="1"/>
    <col min="9493" max="9493" width="36.875" style="141" customWidth="1"/>
    <col min="9494" max="9494" width="7.125" style="141" customWidth="1"/>
    <col min="9495" max="9495" width="6" style="141" customWidth="1"/>
    <col min="9496" max="9496" width="5.75" style="141" customWidth="1"/>
    <col min="9497" max="9497" width="10.5" style="141" customWidth="1"/>
    <col min="9498" max="9498" width="7.5" style="141" customWidth="1"/>
    <col min="9499" max="9499" width="6.375" style="141" customWidth="1"/>
    <col min="9500" max="9500" width="6.5" style="141" customWidth="1"/>
    <col min="9501" max="9501" width="6.375" style="141" customWidth="1"/>
    <col min="9502" max="9502" width="7.875" style="141" customWidth="1"/>
    <col min="9503" max="9503" width="7.75" style="141" customWidth="1"/>
    <col min="9504" max="9507" width="6.5" style="141" customWidth="1"/>
    <col min="9508" max="9508" width="6.875" style="141" customWidth="1"/>
    <col min="9509" max="9509" width="9" style="141" customWidth="1"/>
    <col min="9510" max="9510" width="6.125" style="141" customWidth="1"/>
    <col min="9511" max="9511" width="7.5" style="141" customWidth="1"/>
    <col min="9512" max="9512" width="7.625" style="141" customWidth="1"/>
    <col min="9513" max="9513" width="7.75" style="141" customWidth="1"/>
    <col min="9514" max="9514" width="10.125" style="141" customWidth="1"/>
    <col min="9515" max="9515" width="12" style="141" customWidth="1"/>
    <col min="9516" max="9516" width="10.25" style="141" customWidth="1"/>
    <col min="9517" max="9517" width="8.75" style="141" customWidth="1"/>
    <col min="9518" max="9518" width="7.75" style="141" customWidth="1"/>
    <col min="9519" max="9519" width="9.125" style="141" customWidth="1"/>
    <col min="9520" max="9520" width="9.875" style="141" customWidth="1"/>
    <col min="9521" max="9521" width="7.75" style="141" customWidth="1"/>
    <col min="9522" max="9522" width="9.375" style="141" customWidth="1"/>
    <col min="9523" max="9523" width="9" style="141" customWidth="1"/>
    <col min="9524" max="9524" width="5.875" style="141" customWidth="1"/>
    <col min="9525" max="9525" width="7.125" style="141" customWidth="1"/>
    <col min="9526" max="9526" width="8.125" style="141" customWidth="1"/>
    <col min="9527" max="9527" width="10.25" style="141" customWidth="1"/>
    <col min="9528" max="9748" width="9" style="141" customWidth="1"/>
    <col min="9749" max="9749" width="36.875" style="141" customWidth="1"/>
    <col min="9750" max="9750" width="7.125" style="141" customWidth="1"/>
    <col min="9751" max="9751" width="6" style="141" customWidth="1"/>
    <col min="9752" max="9752" width="5.75" style="141" customWidth="1"/>
    <col min="9753" max="9753" width="10.5" style="141" customWidth="1"/>
    <col min="9754" max="9754" width="7.5" style="141" customWidth="1"/>
    <col min="9755" max="9755" width="6.375" style="141" customWidth="1"/>
    <col min="9756" max="9756" width="6.5" style="141" customWidth="1"/>
    <col min="9757" max="9757" width="6.375" style="141" customWidth="1"/>
    <col min="9758" max="9758" width="7.875" style="141" customWidth="1"/>
    <col min="9759" max="9759" width="7.75" style="141" customWidth="1"/>
    <col min="9760" max="9763" width="6.5" style="141" customWidth="1"/>
    <col min="9764" max="9764" width="6.875" style="141" customWidth="1"/>
    <col min="9765" max="9765" width="9" style="141" customWidth="1"/>
    <col min="9766" max="9766" width="6.125" style="141" customWidth="1"/>
    <col min="9767" max="9767" width="7.5" style="141" customWidth="1"/>
    <col min="9768" max="9768" width="7.625" style="141" customWidth="1"/>
    <col min="9769" max="9769" width="7.75" style="141" customWidth="1"/>
    <col min="9770" max="9770" width="10.125" style="141" customWidth="1"/>
    <col min="9771" max="9771" width="12" style="141" customWidth="1"/>
    <col min="9772" max="9772" width="10.25" style="141" customWidth="1"/>
    <col min="9773" max="9773" width="8.75" style="141" customWidth="1"/>
    <col min="9774" max="9774" width="7.75" style="141" customWidth="1"/>
    <col min="9775" max="9775" width="9.125" style="141" customWidth="1"/>
    <col min="9776" max="9776" width="9.875" style="141" customWidth="1"/>
    <col min="9777" max="9777" width="7.75" style="141" customWidth="1"/>
    <col min="9778" max="9778" width="9.375" style="141" customWidth="1"/>
    <col min="9779" max="9779" width="9" style="141" customWidth="1"/>
    <col min="9780" max="9780" width="5.875" style="141" customWidth="1"/>
    <col min="9781" max="9781" width="7.125" style="141" customWidth="1"/>
    <col min="9782" max="9782" width="8.125" style="141" customWidth="1"/>
    <col min="9783" max="9783" width="10.25" style="141" customWidth="1"/>
    <col min="9784" max="10004" width="9" style="141" customWidth="1"/>
    <col min="10005" max="10005" width="36.875" style="141" customWidth="1"/>
    <col min="10006" max="10006" width="7.125" style="141" customWidth="1"/>
    <col min="10007" max="10007" width="6" style="141" customWidth="1"/>
    <col min="10008" max="10008" width="5.75" style="141" customWidth="1"/>
    <col min="10009" max="10009" width="10.5" style="141" customWidth="1"/>
    <col min="10010" max="10010" width="7.5" style="141" customWidth="1"/>
    <col min="10011" max="10011" width="6.375" style="141" customWidth="1"/>
    <col min="10012" max="10012" width="6.5" style="141" customWidth="1"/>
    <col min="10013" max="10013" width="6.375" style="141" customWidth="1"/>
    <col min="10014" max="10014" width="7.875" style="141" customWidth="1"/>
    <col min="10015" max="10015" width="7.75" style="141" customWidth="1"/>
    <col min="10016" max="10019" width="6.5" style="141" customWidth="1"/>
    <col min="10020" max="10020" width="6.875" style="141" customWidth="1"/>
    <col min="10021" max="10021" width="9" style="141" customWidth="1"/>
    <col min="10022" max="10022" width="6.125" style="141" customWidth="1"/>
    <col min="10023" max="10023" width="7.5" style="141" customWidth="1"/>
    <col min="10024" max="10024" width="7.625" style="141" customWidth="1"/>
    <col min="10025" max="10025" width="7.75" style="141" customWidth="1"/>
    <col min="10026" max="10026" width="10.125" style="141" customWidth="1"/>
    <col min="10027" max="10027" width="12" style="141" customWidth="1"/>
    <col min="10028" max="10028" width="10.25" style="141" customWidth="1"/>
    <col min="10029" max="10029" width="8.75" style="141" customWidth="1"/>
    <col min="10030" max="10030" width="7.75" style="141" customWidth="1"/>
    <col min="10031" max="10031" width="9.125" style="141" customWidth="1"/>
    <col min="10032" max="10032" width="9.875" style="141" customWidth="1"/>
    <col min="10033" max="10033" width="7.75" style="141" customWidth="1"/>
    <col min="10034" max="10034" width="9.375" style="141" customWidth="1"/>
    <col min="10035" max="10035" width="9" style="141" customWidth="1"/>
    <col min="10036" max="10036" width="5.875" style="141" customWidth="1"/>
    <col min="10037" max="10037" width="7.125" style="141" customWidth="1"/>
    <col min="10038" max="10038" width="8.125" style="141" customWidth="1"/>
    <col min="10039" max="10039" width="10.25" style="141" customWidth="1"/>
    <col min="10040" max="10260" width="9" style="141" customWidth="1"/>
    <col min="10261" max="10261" width="36.875" style="141" customWidth="1"/>
    <col min="10262" max="10262" width="7.125" style="141" customWidth="1"/>
    <col min="10263" max="10263" width="6" style="141" customWidth="1"/>
    <col min="10264" max="10264" width="5.75" style="141" customWidth="1"/>
    <col min="10265" max="10265" width="10.5" style="141" customWidth="1"/>
    <col min="10266" max="10266" width="7.5" style="141" customWidth="1"/>
    <col min="10267" max="10267" width="6.375" style="141" customWidth="1"/>
    <col min="10268" max="10268" width="6.5" style="141" customWidth="1"/>
    <col min="10269" max="10269" width="6.375" style="141" customWidth="1"/>
    <col min="10270" max="10270" width="7.875" style="141" customWidth="1"/>
    <col min="10271" max="10271" width="7.75" style="141" customWidth="1"/>
    <col min="10272" max="10275" width="6.5" style="141" customWidth="1"/>
    <col min="10276" max="10276" width="6.875" style="141" customWidth="1"/>
    <col min="10277" max="10277" width="9" style="141" customWidth="1"/>
    <col min="10278" max="10278" width="6.125" style="141" customWidth="1"/>
    <col min="10279" max="10279" width="7.5" style="141" customWidth="1"/>
    <col min="10280" max="10280" width="7.625" style="141" customWidth="1"/>
    <col min="10281" max="10281" width="7.75" style="141" customWidth="1"/>
    <col min="10282" max="10282" width="10.125" style="141" customWidth="1"/>
    <col min="10283" max="10283" width="12" style="141" customWidth="1"/>
    <col min="10284" max="10284" width="10.25" style="141" customWidth="1"/>
    <col min="10285" max="10285" width="8.75" style="141" customWidth="1"/>
    <col min="10286" max="10286" width="7.75" style="141" customWidth="1"/>
    <col min="10287" max="10287" width="9.125" style="141" customWidth="1"/>
    <col min="10288" max="10288" width="9.875" style="141" customWidth="1"/>
    <col min="10289" max="10289" width="7.75" style="141" customWidth="1"/>
    <col min="10290" max="10290" width="9.375" style="141" customWidth="1"/>
    <col min="10291" max="10291" width="9" style="141" customWidth="1"/>
    <col min="10292" max="10292" width="5.875" style="141" customWidth="1"/>
    <col min="10293" max="10293" width="7.125" style="141" customWidth="1"/>
    <col min="10294" max="10294" width="8.125" style="141" customWidth="1"/>
    <col min="10295" max="10295" width="10.25" style="141" customWidth="1"/>
    <col min="10296" max="10516" width="9" style="141" customWidth="1"/>
    <col min="10517" max="10517" width="36.875" style="141" customWidth="1"/>
    <col min="10518" max="10518" width="7.125" style="141" customWidth="1"/>
    <col min="10519" max="10519" width="6" style="141" customWidth="1"/>
    <col min="10520" max="10520" width="5.75" style="141" customWidth="1"/>
    <col min="10521" max="10521" width="10.5" style="141" customWidth="1"/>
    <col min="10522" max="10522" width="7.5" style="141" customWidth="1"/>
    <col min="10523" max="10523" width="6.375" style="141" customWidth="1"/>
    <col min="10524" max="10524" width="6.5" style="141" customWidth="1"/>
    <col min="10525" max="10525" width="6.375" style="141" customWidth="1"/>
    <col min="10526" max="10526" width="7.875" style="141" customWidth="1"/>
    <col min="10527" max="10527" width="7.75" style="141" customWidth="1"/>
    <col min="10528" max="10531" width="6.5" style="141" customWidth="1"/>
    <col min="10532" max="10532" width="6.875" style="141" customWidth="1"/>
    <col min="10533" max="10533" width="9" style="141" customWidth="1"/>
    <col min="10534" max="10534" width="6.125" style="141" customWidth="1"/>
    <col min="10535" max="10535" width="7.5" style="141" customWidth="1"/>
    <col min="10536" max="10536" width="7.625" style="141" customWidth="1"/>
    <col min="10537" max="10537" width="7.75" style="141" customWidth="1"/>
    <col min="10538" max="10538" width="10.125" style="141" customWidth="1"/>
    <col min="10539" max="10539" width="12" style="141" customWidth="1"/>
    <col min="10540" max="10540" width="10.25" style="141" customWidth="1"/>
    <col min="10541" max="10541" width="8.75" style="141" customWidth="1"/>
    <col min="10542" max="10542" width="7.75" style="141" customWidth="1"/>
    <col min="10543" max="10543" width="9.125" style="141" customWidth="1"/>
    <col min="10544" max="10544" width="9.875" style="141" customWidth="1"/>
    <col min="10545" max="10545" width="7.75" style="141" customWidth="1"/>
    <col min="10546" max="10546" width="9.375" style="141" customWidth="1"/>
    <col min="10547" max="10547" width="9" style="141" customWidth="1"/>
    <col min="10548" max="10548" width="5.875" style="141" customWidth="1"/>
    <col min="10549" max="10549" width="7.125" style="141" customWidth="1"/>
    <col min="10550" max="10550" width="8.125" style="141" customWidth="1"/>
    <col min="10551" max="10551" width="10.25" style="141" customWidth="1"/>
    <col min="10552" max="10772" width="9" style="141" customWidth="1"/>
    <col min="10773" max="10773" width="36.875" style="141" customWidth="1"/>
    <col min="10774" max="10774" width="7.125" style="141" customWidth="1"/>
    <col min="10775" max="10775" width="6" style="141" customWidth="1"/>
    <col min="10776" max="10776" width="5.75" style="141" customWidth="1"/>
    <col min="10777" max="10777" width="10.5" style="141" customWidth="1"/>
    <col min="10778" max="10778" width="7.5" style="141" customWidth="1"/>
    <col min="10779" max="10779" width="6.375" style="141" customWidth="1"/>
    <col min="10780" max="10780" width="6.5" style="141" customWidth="1"/>
    <col min="10781" max="10781" width="6.375" style="141" customWidth="1"/>
    <col min="10782" max="10782" width="7.875" style="141" customWidth="1"/>
    <col min="10783" max="10783" width="7.75" style="141" customWidth="1"/>
    <col min="10784" max="10787" width="6.5" style="141" customWidth="1"/>
    <col min="10788" max="10788" width="6.875" style="141" customWidth="1"/>
    <col min="10789" max="10789" width="9" style="141" customWidth="1"/>
    <col min="10790" max="10790" width="6.125" style="141" customWidth="1"/>
    <col min="10791" max="10791" width="7.5" style="141" customWidth="1"/>
    <col min="10792" max="10792" width="7.625" style="141" customWidth="1"/>
    <col min="10793" max="10793" width="7.75" style="141" customWidth="1"/>
    <col min="10794" max="10794" width="10.125" style="141" customWidth="1"/>
    <col min="10795" max="10795" width="12" style="141" customWidth="1"/>
    <col min="10796" max="10796" width="10.25" style="141" customWidth="1"/>
    <col min="10797" max="10797" width="8.75" style="141" customWidth="1"/>
    <col min="10798" max="10798" width="7.75" style="141" customWidth="1"/>
    <col min="10799" max="10799" width="9.125" style="141" customWidth="1"/>
    <col min="10800" max="10800" width="9.875" style="141" customWidth="1"/>
    <col min="10801" max="10801" width="7.75" style="141" customWidth="1"/>
    <col min="10802" max="10802" width="9.375" style="141" customWidth="1"/>
    <col min="10803" max="10803" width="9" style="141" customWidth="1"/>
    <col min="10804" max="10804" width="5.875" style="141" customWidth="1"/>
    <col min="10805" max="10805" width="7.125" style="141" customWidth="1"/>
    <col min="10806" max="10806" width="8.125" style="141" customWidth="1"/>
    <col min="10807" max="10807" width="10.25" style="141" customWidth="1"/>
    <col min="10808" max="11028" width="9" style="141" customWidth="1"/>
    <col min="11029" max="11029" width="36.875" style="141" customWidth="1"/>
    <col min="11030" max="11030" width="7.125" style="141" customWidth="1"/>
    <col min="11031" max="11031" width="6" style="141" customWidth="1"/>
    <col min="11032" max="11032" width="5.75" style="141" customWidth="1"/>
    <col min="11033" max="11033" width="10.5" style="141" customWidth="1"/>
    <col min="11034" max="11034" width="7.5" style="141" customWidth="1"/>
    <col min="11035" max="11035" width="6.375" style="141" customWidth="1"/>
    <col min="11036" max="11036" width="6.5" style="141" customWidth="1"/>
    <col min="11037" max="11037" width="6.375" style="141" customWidth="1"/>
    <col min="11038" max="11038" width="7.875" style="141" customWidth="1"/>
    <col min="11039" max="11039" width="7.75" style="141" customWidth="1"/>
    <col min="11040" max="11043" width="6.5" style="141" customWidth="1"/>
    <col min="11044" max="11044" width="6.875" style="141" customWidth="1"/>
    <col min="11045" max="11045" width="9" style="141" customWidth="1"/>
    <col min="11046" max="11046" width="6.125" style="141" customWidth="1"/>
    <col min="11047" max="11047" width="7.5" style="141" customWidth="1"/>
    <col min="11048" max="11048" width="7.625" style="141" customWidth="1"/>
    <col min="11049" max="11049" width="7.75" style="141" customWidth="1"/>
    <col min="11050" max="11050" width="10.125" style="141" customWidth="1"/>
    <col min="11051" max="11051" width="12" style="141" customWidth="1"/>
    <col min="11052" max="11052" width="10.25" style="141" customWidth="1"/>
    <col min="11053" max="11053" width="8.75" style="141" customWidth="1"/>
    <col min="11054" max="11054" width="7.75" style="141" customWidth="1"/>
    <col min="11055" max="11055" width="9.125" style="141" customWidth="1"/>
    <col min="11056" max="11056" width="9.875" style="141" customWidth="1"/>
    <col min="11057" max="11057" width="7.75" style="141" customWidth="1"/>
    <col min="11058" max="11058" width="9.375" style="141" customWidth="1"/>
    <col min="11059" max="11059" width="9" style="141" customWidth="1"/>
    <col min="11060" max="11060" width="5.875" style="141" customWidth="1"/>
    <col min="11061" max="11061" width="7.125" style="141" customWidth="1"/>
    <col min="11062" max="11062" width="8.125" style="141" customWidth="1"/>
    <col min="11063" max="11063" width="10.25" style="141" customWidth="1"/>
    <col min="11064" max="11284" width="9" style="141" customWidth="1"/>
    <col min="11285" max="11285" width="36.875" style="141" customWidth="1"/>
    <col min="11286" max="11286" width="7.125" style="141" customWidth="1"/>
    <col min="11287" max="11287" width="6" style="141" customWidth="1"/>
    <col min="11288" max="11288" width="5.75" style="141" customWidth="1"/>
    <col min="11289" max="11289" width="10.5" style="141" customWidth="1"/>
    <col min="11290" max="11290" width="7.5" style="141" customWidth="1"/>
    <col min="11291" max="11291" width="6.375" style="141" customWidth="1"/>
    <col min="11292" max="11292" width="6.5" style="141" customWidth="1"/>
    <col min="11293" max="11293" width="6.375" style="141" customWidth="1"/>
    <col min="11294" max="11294" width="7.875" style="141" customWidth="1"/>
    <col min="11295" max="11295" width="7.75" style="141" customWidth="1"/>
    <col min="11296" max="11299" width="6.5" style="141" customWidth="1"/>
    <col min="11300" max="11300" width="6.875" style="141" customWidth="1"/>
    <col min="11301" max="11301" width="9" style="141" customWidth="1"/>
    <col min="11302" max="11302" width="6.125" style="141" customWidth="1"/>
    <col min="11303" max="11303" width="7.5" style="141" customWidth="1"/>
    <col min="11304" max="11304" width="7.625" style="141" customWidth="1"/>
    <col min="11305" max="11305" width="7.75" style="141" customWidth="1"/>
    <col min="11306" max="11306" width="10.125" style="141" customWidth="1"/>
    <col min="11307" max="11307" width="12" style="141" customWidth="1"/>
    <col min="11308" max="11308" width="10.25" style="141" customWidth="1"/>
    <col min="11309" max="11309" width="8.75" style="141" customWidth="1"/>
    <col min="11310" max="11310" width="7.75" style="141" customWidth="1"/>
    <col min="11311" max="11311" width="9.125" style="141" customWidth="1"/>
    <col min="11312" max="11312" width="9.875" style="141" customWidth="1"/>
    <col min="11313" max="11313" width="7.75" style="141" customWidth="1"/>
    <col min="11314" max="11314" width="9.375" style="141" customWidth="1"/>
    <col min="11315" max="11315" width="9" style="141" customWidth="1"/>
    <col min="11316" max="11316" width="5.875" style="141" customWidth="1"/>
    <col min="11317" max="11317" width="7.125" style="141" customWidth="1"/>
    <col min="11318" max="11318" width="8.125" style="141" customWidth="1"/>
    <col min="11319" max="11319" width="10.25" style="141" customWidth="1"/>
    <col min="11320" max="11540" width="9" style="141" customWidth="1"/>
    <col min="11541" max="11541" width="36.875" style="141" customWidth="1"/>
    <col min="11542" max="11542" width="7.125" style="141" customWidth="1"/>
    <col min="11543" max="11543" width="6" style="141" customWidth="1"/>
    <col min="11544" max="11544" width="5.75" style="141" customWidth="1"/>
    <col min="11545" max="11545" width="10.5" style="141" customWidth="1"/>
    <col min="11546" max="11546" width="7.5" style="141" customWidth="1"/>
    <col min="11547" max="11547" width="6.375" style="141" customWidth="1"/>
    <col min="11548" max="11548" width="6.5" style="141" customWidth="1"/>
    <col min="11549" max="11549" width="6.375" style="141" customWidth="1"/>
    <col min="11550" max="11550" width="7.875" style="141" customWidth="1"/>
    <col min="11551" max="11551" width="7.75" style="141" customWidth="1"/>
    <col min="11552" max="11555" width="6.5" style="141" customWidth="1"/>
    <col min="11556" max="11556" width="6.875" style="141" customWidth="1"/>
    <col min="11557" max="11557" width="9" style="141" customWidth="1"/>
    <col min="11558" max="11558" width="6.125" style="141" customWidth="1"/>
    <col min="11559" max="11559" width="7.5" style="141" customWidth="1"/>
    <col min="11560" max="11560" width="7.625" style="141" customWidth="1"/>
    <col min="11561" max="11561" width="7.75" style="141" customWidth="1"/>
    <col min="11562" max="11562" width="10.125" style="141" customWidth="1"/>
    <col min="11563" max="11563" width="12" style="141" customWidth="1"/>
    <col min="11564" max="11564" width="10.25" style="141" customWidth="1"/>
    <col min="11565" max="11565" width="8.75" style="141" customWidth="1"/>
    <col min="11566" max="11566" width="7.75" style="141" customWidth="1"/>
    <col min="11567" max="11567" width="9.125" style="141" customWidth="1"/>
    <col min="11568" max="11568" width="9.875" style="141" customWidth="1"/>
    <col min="11569" max="11569" width="7.75" style="141" customWidth="1"/>
    <col min="11570" max="11570" width="9.375" style="141" customWidth="1"/>
    <col min="11571" max="11571" width="9" style="141" customWidth="1"/>
    <col min="11572" max="11572" width="5.875" style="141" customWidth="1"/>
    <col min="11573" max="11573" width="7.125" style="141" customWidth="1"/>
    <col min="11574" max="11574" width="8.125" style="141" customWidth="1"/>
    <col min="11575" max="11575" width="10.25" style="141" customWidth="1"/>
    <col min="11576" max="11796" width="9" style="141" customWidth="1"/>
    <col min="11797" max="11797" width="36.875" style="141" customWidth="1"/>
    <col min="11798" max="11798" width="7.125" style="141" customWidth="1"/>
    <col min="11799" max="11799" width="6" style="141" customWidth="1"/>
    <col min="11800" max="11800" width="5.75" style="141" customWidth="1"/>
    <col min="11801" max="11801" width="10.5" style="141" customWidth="1"/>
    <col min="11802" max="11802" width="7.5" style="141" customWidth="1"/>
    <col min="11803" max="11803" width="6.375" style="141" customWidth="1"/>
    <col min="11804" max="11804" width="6.5" style="141" customWidth="1"/>
    <col min="11805" max="11805" width="6.375" style="141" customWidth="1"/>
    <col min="11806" max="11806" width="7.875" style="141" customWidth="1"/>
    <col min="11807" max="11807" width="7.75" style="141" customWidth="1"/>
    <col min="11808" max="11811" width="6.5" style="141" customWidth="1"/>
    <col min="11812" max="11812" width="6.875" style="141" customWidth="1"/>
    <col min="11813" max="11813" width="9" style="141" customWidth="1"/>
    <col min="11814" max="11814" width="6.125" style="141" customWidth="1"/>
    <col min="11815" max="11815" width="7.5" style="141" customWidth="1"/>
    <col min="11816" max="11816" width="7.625" style="141" customWidth="1"/>
    <col min="11817" max="11817" width="7.75" style="141" customWidth="1"/>
    <col min="11818" max="11818" width="10.125" style="141" customWidth="1"/>
    <col min="11819" max="11819" width="12" style="141" customWidth="1"/>
    <col min="11820" max="11820" width="10.25" style="141" customWidth="1"/>
    <col min="11821" max="11821" width="8.75" style="141" customWidth="1"/>
    <col min="11822" max="11822" width="7.75" style="141" customWidth="1"/>
    <col min="11823" max="11823" width="9.125" style="141" customWidth="1"/>
    <col min="11824" max="11824" width="9.875" style="141" customWidth="1"/>
    <col min="11825" max="11825" width="7.75" style="141" customWidth="1"/>
    <col min="11826" max="11826" width="9.375" style="141" customWidth="1"/>
    <col min="11827" max="11827" width="9" style="141" customWidth="1"/>
    <col min="11828" max="11828" width="5.875" style="141" customWidth="1"/>
    <col min="11829" max="11829" width="7.125" style="141" customWidth="1"/>
    <col min="11830" max="11830" width="8.125" style="141" customWidth="1"/>
    <col min="11831" max="11831" width="10.25" style="141" customWidth="1"/>
    <col min="11832" max="12052" width="9" style="141" customWidth="1"/>
    <col min="12053" max="12053" width="36.875" style="141" customWidth="1"/>
    <col min="12054" max="12054" width="7.125" style="141" customWidth="1"/>
    <col min="12055" max="12055" width="6" style="141" customWidth="1"/>
    <col min="12056" max="12056" width="5.75" style="141" customWidth="1"/>
    <col min="12057" max="12057" width="10.5" style="141" customWidth="1"/>
    <col min="12058" max="12058" width="7.5" style="141" customWidth="1"/>
    <col min="12059" max="12059" width="6.375" style="141" customWidth="1"/>
    <col min="12060" max="12060" width="6.5" style="141" customWidth="1"/>
    <col min="12061" max="12061" width="6.375" style="141" customWidth="1"/>
    <col min="12062" max="12062" width="7.875" style="141" customWidth="1"/>
    <col min="12063" max="12063" width="7.75" style="141" customWidth="1"/>
    <col min="12064" max="12067" width="6.5" style="141" customWidth="1"/>
    <col min="12068" max="12068" width="6.875" style="141" customWidth="1"/>
    <col min="12069" max="12069" width="9" style="141" customWidth="1"/>
    <col min="12070" max="12070" width="6.125" style="141" customWidth="1"/>
    <col min="12071" max="12071" width="7.5" style="141" customWidth="1"/>
    <col min="12072" max="12072" width="7.625" style="141" customWidth="1"/>
    <col min="12073" max="12073" width="7.75" style="141" customWidth="1"/>
    <col min="12074" max="12074" width="10.125" style="141" customWidth="1"/>
    <col min="12075" max="12075" width="12" style="141" customWidth="1"/>
    <col min="12076" max="12076" width="10.25" style="141" customWidth="1"/>
    <col min="12077" max="12077" width="8.75" style="141" customWidth="1"/>
    <col min="12078" max="12078" width="7.75" style="141" customWidth="1"/>
    <col min="12079" max="12079" width="9.125" style="141" customWidth="1"/>
    <col min="12080" max="12080" width="9.875" style="141" customWidth="1"/>
    <col min="12081" max="12081" width="7.75" style="141" customWidth="1"/>
    <col min="12082" max="12082" width="9.375" style="141" customWidth="1"/>
    <col min="12083" max="12083" width="9" style="141" customWidth="1"/>
    <col min="12084" max="12084" width="5.875" style="141" customWidth="1"/>
    <col min="12085" max="12085" width="7.125" style="141" customWidth="1"/>
    <col min="12086" max="12086" width="8.125" style="141" customWidth="1"/>
    <col min="12087" max="12087" width="10.25" style="141" customWidth="1"/>
    <col min="12088" max="12308" width="9" style="141" customWidth="1"/>
    <col min="12309" max="12309" width="36.875" style="141" customWidth="1"/>
    <col min="12310" max="12310" width="7.125" style="141" customWidth="1"/>
    <col min="12311" max="12311" width="6" style="141" customWidth="1"/>
    <col min="12312" max="12312" width="5.75" style="141" customWidth="1"/>
    <col min="12313" max="12313" width="10.5" style="141" customWidth="1"/>
    <col min="12314" max="12314" width="7.5" style="141" customWidth="1"/>
    <col min="12315" max="12315" width="6.375" style="141" customWidth="1"/>
    <col min="12316" max="12316" width="6.5" style="141" customWidth="1"/>
    <col min="12317" max="12317" width="6.375" style="141" customWidth="1"/>
    <col min="12318" max="12318" width="7.875" style="141" customWidth="1"/>
    <col min="12319" max="12319" width="7.75" style="141" customWidth="1"/>
    <col min="12320" max="12323" width="6.5" style="141" customWidth="1"/>
    <col min="12324" max="12324" width="6.875" style="141" customWidth="1"/>
    <col min="12325" max="12325" width="9" style="141" customWidth="1"/>
    <col min="12326" max="12326" width="6.125" style="141" customWidth="1"/>
    <col min="12327" max="12327" width="7.5" style="141" customWidth="1"/>
    <col min="12328" max="12328" width="7.625" style="141" customWidth="1"/>
    <col min="12329" max="12329" width="7.75" style="141" customWidth="1"/>
    <col min="12330" max="12330" width="10.125" style="141" customWidth="1"/>
    <col min="12331" max="12331" width="12" style="141" customWidth="1"/>
    <col min="12332" max="12332" width="10.25" style="141" customWidth="1"/>
    <col min="12333" max="12333" width="8.75" style="141" customWidth="1"/>
    <col min="12334" max="12334" width="7.75" style="141" customWidth="1"/>
    <col min="12335" max="12335" width="9.125" style="141" customWidth="1"/>
    <col min="12336" max="12336" width="9.875" style="141" customWidth="1"/>
    <col min="12337" max="12337" width="7.75" style="141" customWidth="1"/>
    <col min="12338" max="12338" width="9.375" style="141" customWidth="1"/>
    <col min="12339" max="12339" width="9" style="141" customWidth="1"/>
    <col min="12340" max="12340" width="5.875" style="141" customWidth="1"/>
    <col min="12341" max="12341" width="7.125" style="141" customWidth="1"/>
    <col min="12342" max="12342" width="8.125" style="141" customWidth="1"/>
    <col min="12343" max="12343" width="10.25" style="141" customWidth="1"/>
    <col min="12344" max="12564" width="9" style="141" customWidth="1"/>
    <col min="12565" max="12565" width="36.875" style="141" customWidth="1"/>
    <col min="12566" max="12566" width="7.125" style="141" customWidth="1"/>
    <col min="12567" max="12567" width="6" style="141" customWidth="1"/>
    <col min="12568" max="12568" width="5.75" style="141" customWidth="1"/>
    <col min="12569" max="12569" width="10.5" style="141" customWidth="1"/>
    <col min="12570" max="12570" width="7.5" style="141" customWidth="1"/>
    <col min="12571" max="12571" width="6.375" style="141" customWidth="1"/>
    <col min="12572" max="12572" width="6.5" style="141" customWidth="1"/>
    <col min="12573" max="12573" width="6.375" style="141" customWidth="1"/>
    <col min="12574" max="12574" width="7.875" style="141" customWidth="1"/>
    <col min="12575" max="12575" width="7.75" style="141" customWidth="1"/>
    <col min="12576" max="12579" width="6.5" style="141" customWidth="1"/>
    <col min="12580" max="12580" width="6.875" style="141" customWidth="1"/>
    <col min="12581" max="12581" width="9" style="141" customWidth="1"/>
    <col min="12582" max="12582" width="6.125" style="141" customWidth="1"/>
    <col min="12583" max="12583" width="7.5" style="141" customWidth="1"/>
    <col min="12584" max="12584" width="7.625" style="141" customWidth="1"/>
    <col min="12585" max="12585" width="7.75" style="141" customWidth="1"/>
    <col min="12586" max="12586" width="10.125" style="141" customWidth="1"/>
    <col min="12587" max="12587" width="12" style="141" customWidth="1"/>
    <col min="12588" max="12588" width="10.25" style="141" customWidth="1"/>
    <col min="12589" max="12589" width="8.75" style="141" customWidth="1"/>
    <col min="12590" max="12590" width="7.75" style="141" customWidth="1"/>
    <col min="12591" max="12591" width="9.125" style="141" customWidth="1"/>
    <col min="12592" max="12592" width="9.875" style="141" customWidth="1"/>
    <col min="12593" max="12593" width="7.75" style="141" customWidth="1"/>
    <col min="12594" max="12594" width="9.375" style="141" customWidth="1"/>
    <col min="12595" max="12595" width="9" style="141" customWidth="1"/>
    <col min="12596" max="12596" width="5.875" style="141" customWidth="1"/>
    <col min="12597" max="12597" width="7.125" style="141" customWidth="1"/>
    <col min="12598" max="12598" width="8.125" style="141" customWidth="1"/>
    <col min="12599" max="12599" width="10.25" style="141" customWidth="1"/>
    <col min="12600" max="12820" width="9" style="141" customWidth="1"/>
    <col min="12821" max="12821" width="36.875" style="141" customWidth="1"/>
    <col min="12822" max="12822" width="7.125" style="141" customWidth="1"/>
    <col min="12823" max="12823" width="6" style="141" customWidth="1"/>
    <col min="12824" max="12824" width="5.75" style="141" customWidth="1"/>
    <col min="12825" max="12825" width="10.5" style="141" customWidth="1"/>
    <col min="12826" max="12826" width="7.5" style="141" customWidth="1"/>
    <col min="12827" max="12827" width="6.375" style="141" customWidth="1"/>
    <col min="12828" max="12828" width="6.5" style="141" customWidth="1"/>
    <col min="12829" max="12829" width="6.375" style="141" customWidth="1"/>
    <col min="12830" max="12830" width="7.875" style="141" customWidth="1"/>
    <col min="12831" max="12831" width="7.75" style="141" customWidth="1"/>
    <col min="12832" max="12835" width="6.5" style="141" customWidth="1"/>
    <col min="12836" max="12836" width="6.875" style="141" customWidth="1"/>
    <col min="12837" max="12837" width="9" style="141" customWidth="1"/>
    <col min="12838" max="12838" width="6.125" style="141" customWidth="1"/>
    <col min="12839" max="12839" width="7.5" style="141" customWidth="1"/>
    <col min="12840" max="12840" width="7.625" style="141" customWidth="1"/>
    <col min="12841" max="12841" width="7.75" style="141" customWidth="1"/>
    <col min="12842" max="12842" width="10.125" style="141" customWidth="1"/>
    <col min="12843" max="12843" width="12" style="141" customWidth="1"/>
    <col min="12844" max="12844" width="10.25" style="141" customWidth="1"/>
    <col min="12845" max="12845" width="8.75" style="141" customWidth="1"/>
    <col min="12846" max="12846" width="7.75" style="141" customWidth="1"/>
    <col min="12847" max="12847" width="9.125" style="141" customWidth="1"/>
    <col min="12848" max="12848" width="9.875" style="141" customWidth="1"/>
    <col min="12849" max="12849" width="7.75" style="141" customWidth="1"/>
    <col min="12850" max="12850" width="9.375" style="141" customWidth="1"/>
    <col min="12851" max="12851" width="9" style="141" customWidth="1"/>
    <col min="12852" max="12852" width="5.875" style="141" customWidth="1"/>
    <col min="12853" max="12853" width="7.125" style="141" customWidth="1"/>
    <col min="12854" max="12854" width="8.125" style="141" customWidth="1"/>
    <col min="12855" max="12855" width="10.25" style="141" customWidth="1"/>
    <col min="12856" max="13076" width="9" style="141" customWidth="1"/>
    <col min="13077" max="13077" width="36.875" style="141" customWidth="1"/>
    <col min="13078" max="13078" width="7.125" style="141" customWidth="1"/>
    <col min="13079" max="13079" width="6" style="141" customWidth="1"/>
    <col min="13080" max="13080" width="5.75" style="141" customWidth="1"/>
    <col min="13081" max="13081" width="10.5" style="141" customWidth="1"/>
    <col min="13082" max="13082" width="7.5" style="141" customWidth="1"/>
    <col min="13083" max="13083" width="6.375" style="141" customWidth="1"/>
    <col min="13084" max="13084" width="6.5" style="141" customWidth="1"/>
    <col min="13085" max="13085" width="6.375" style="141" customWidth="1"/>
    <col min="13086" max="13086" width="7.875" style="141" customWidth="1"/>
    <col min="13087" max="13087" width="7.75" style="141" customWidth="1"/>
    <col min="13088" max="13091" width="6.5" style="141" customWidth="1"/>
    <col min="13092" max="13092" width="6.875" style="141" customWidth="1"/>
    <col min="13093" max="13093" width="9" style="141" customWidth="1"/>
    <col min="13094" max="13094" width="6.125" style="141" customWidth="1"/>
    <col min="13095" max="13095" width="7.5" style="141" customWidth="1"/>
    <col min="13096" max="13096" width="7.625" style="141" customWidth="1"/>
    <col min="13097" max="13097" width="7.75" style="141" customWidth="1"/>
    <col min="13098" max="13098" width="10.125" style="141" customWidth="1"/>
    <col min="13099" max="13099" width="12" style="141" customWidth="1"/>
    <col min="13100" max="13100" width="10.25" style="141" customWidth="1"/>
    <col min="13101" max="13101" width="8.75" style="141" customWidth="1"/>
    <col min="13102" max="13102" width="7.75" style="141" customWidth="1"/>
    <col min="13103" max="13103" width="9.125" style="141" customWidth="1"/>
    <col min="13104" max="13104" width="9.875" style="141" customWidth="1"/>
    <col min="13105" max="13105" width="7.75" style="141" customWidth="1"/>
    <col min="13106" max="13106" width="9.375" style="141" customWidth="1"/>
    <col min="13107" max="13107" width="9" style="141" customWidth="1"/>
    <col min="13108" max="13108" width="5.875" style="141" customWidth="1"/>
    <col min="13109" max="13109" width="7.125" style="141" customWidth="1"/>
    <col min="13110" max="13110" width="8.125" style="141" customWidth="1"/>
    <col min="13111" max="13111" width="10.25" style="141" customWidth="1"/>
    <col min="13112" max="13332" width="9" style="141" customWidth="1"/>
    <col min="13333" max="13333" width="36.875" style="141" customWidth="1"/>
    <col min="13334" max="13334" width="7.125" style="141" customWidth="1"/>
    <col min="13335" max="13335" width="6" style="141" customWidth="1"/>
    <col min="13336" max="13336" width="5.75" style="141" customWidth="1"/>
    <col min="13337" max="13337" width="10.5" style="141" customWidth="1"/>
    <col min="13338" max="13338" width="7.5" style="141" customWidth="1"/>
    <col min="13339" max="13339" width="6.375" style="141" customWidth="1"/>
    <col min="13340" max="13340" width="6.5" style="141" customWidth="1"/>
    <col min="13341" max="13341" width="6.375" style="141" customWidth="1"/>
    <col min="13342" max="13342" width="7.875" style="141" customWidth="1"/>
    <col min="13343" max="13343" width="7.75" style="141" customWidth="1"/>
    <col min="13344" max="13347" width="6.5" style="141" customWidth="1"/>
    <col min="13348" max="13348" width="6.875" style="141" customWidth="1"/>
    <col min="13349" max="13349" width="9" style="141" customWidth="1"/>
    <col min="13350" max="13350" width="6.125" style="141" customWidth="1"/>
    <col min="13351" max="13351" width="7.5" style="141" customWidth="1"/>
    <col min="13352" max="13352" width="7.625" style="141" customWidth="1"/>
    <col min="13353" max="13353" width="7.75" style="141" customWidth="1"/>
    <col min="13354" max="13354" width="10.125" style="141" customWidth="1"/>
    <col min="13355" max="13355" width="12" style="141" customWidth="1"/>
    <col min="13356" max="13356" width="10.25" style="141" customWidth="1"/>
    <col min="13357" max="13357" width="8.75" style="141" customWidth="1"/>
    <col min="13358" max="13358" width="7.75" style="141" customWidth="1"/>
    <col min="13359" max="13359" width="9.125" style="141" customWidth="1"/>
    <col min="13360" max="13360" width="9.875" style="141" customWidth="1"/>
    <col min="13361" max="13361" width="7.75" style="141" customWidth="1"/>
    <col min="13362" max="13362" width="9.375" style="141" customWidth="1"/>
    <col min="13363" max="13363" width="9" style="141" customWidth="1"/>
    <col min="13364" max="13364" width="5.875" style="141" customWidth="1"/>
    <col min="13365" max="13365" width="7.125" style="141" customWidth="1"/>
    <col min="13366" max="13366" width="8.125" style="141" customWidth="1"/>
    <col min="13367" max="13367" width="10.25" style="141" customWidth="1"/>
    <col min="13368" max="13588" width="9" style="141" customWidth="1"/>
    <col min="13589" max="13589" width="36.875" style="141" customWidth="1"/>
    <col min="13590" max="13590" width="7.125" style="141" customWidth="1"/>
    <col min="13591" max="13591" width="6" style="141" customWidth="1"/>
    <col min="13592" max="13592" width="5.75" style="141" customWidth="1"/>
    <col min="13593" max="13593" width="10.5" style="141" customWidth="1"/>
    <col min="13594" max="13594" width="7.5" style="141" customWidth="1"/>
    <col min="13595" max="13595" width="6.375" style="141" customWidth="1"/>
    <col min="13596" max="13596" width="6.5" style="141" customWidth="1"/>
    <col min="13597" max="13597" width="6.375" style="141" customWidth="1"/>
    <col min="13598" max="13598" width="7.875" style="141" customWidth="1"/>
    <col min="13599" max="13599" width="7.75" style="141" customWidth="1"/>
    <col min="13600" max="13603" width="6.5" style="141" customWidth="1"/>
    <col min="13604" max="13604" width="6.875" style="141" customWidth="1"/>
    <col min="13605" max="13605" width="9" style="141" customWidth="1"/>
    <col min="13606" max="13606" width="6.125" style="141" customWidth="1"/>
    <col min="13607" max="13607" width="7.5" style="141" customWidth="1"/>
    <col min="13608" max="13608" width="7.625" style="141" customWidth="1"/>
    <col min="13609" max="13609" width="7.75" style="141" customWidth="1"/>
    <col min="13610" max="13610" width="10.125" style="141" customWidth="1"/>
    <col min="13611" max="13611" width="12" style="141" customWidth="1"/>
    <col min="13612" max="13612" width="10.25" style="141" customWidth="1"/>
    <col min="13613" max="13613" width="8.75" style="141" customWidth="1"/>
    <col min="13614" max="13614" width="7.75" style="141" customWidth="1"/>
    <col min="13615" max="13615" width="9.125" style="141" customWidth="1"/>
    <col min="13616" max="13616" width="9.875" style="141" customWidth="1"/>
    <col min="13617" max="13617" width="7.75" style="141" customWidth="1"/>
    <col min="13618" max="13618" width="9.375" style="141" customWidth="1"/>
    <col min="13619" max="13619" width="9" style="141" customWidth="1"/>
    <col min="13620" max="13620" width="5.875" style="141" customWidth="1"/>
    <col min="13621" max="13621" width="7.125" style="141" customWidth="1"/>
    <col min="13622" max="13622" width="8.125" style="141" customWidth="1"/>
    <col min="13623" max="13623" width="10.25" style="141" customWidth="1"/>
    <col min="13624" max="13844" width="9" style="141" customWidth="1"/>
    <col min="13845" max="13845" width="36.875" style="141" customWidth="1"/>
    <col min="13846" max="13846" width="7.125" style="141" customWidth="1"/>
    <col min="13847" max="13847" width="6" style="141" customWidth="1"/>
    <col min="13848" max="13848" width="5.75" style="141" customWidth="1"/>
    <col min="13849" max="13849" width="10.5" style="141" customWidth="1"/>
    <col min="13850" max="13850" width="7.5" style="141" customWidth="1"/>
    <col min="13851" max="13851" width="6.375" style="141" customWidth="1"/>
    <col min="13852" max="13852" width="6.5" style="141" customWidth="1"/>
    <col min="13853" max="13853" width="6.375" style="141" customWidth="1"/>
    <col min="13854" max="13854" width="7.875" style="141" customWidth="1"/>
    <col min="13855" max="13855" width="7.75" style="141" customWidth="1"/>
    <col min="13856" max="13859" width="6.5" style="141" customWidth="1"/>
    <col min="13860" max="13860" width="6.875" style="141" customWidth="1"/>
    <col min="13861" max="13861" width="9" style="141" customWidth="1"/>
    <col min="13862" max="13862" width="6.125" style="141" customWidth="1"/>
    <col min="13863" max="13863" width="7.5" style="141" customWidth="1"/>
    <col min="13864" max="13864" width="7.625" style="141" customWidth="1"/>
    <col min="13865" max="13865" width="7.75" style="141" customWidth="1"/>
    <col min="13866" max="13866" width="10.125" style="141" customWidth="1"/>
    <col min="13867" max="13867" width="12" style="141" customWidth="1"/>
    <col min="13868" max="13868" width="10.25" style="141" customWidth="1"/>
    <col min="13869" max="13869" width="8.75" style="141" customWidth="1"/>
    <col min="13870" max="13870" width="7.75" style="141" customWidth="1"/>
    <col min="13871" max="13871" width="9.125" style="141" customWidth="1"/>
    <col min="13872" max="13872" width="9.875" style="141" customWidth="1"/>
    <col min="13873" max="13873" width="7.75" style="141" customWidth="1"/>
    <col min="13874" max="13874" width="9.375" style="141" customWidth="1"/>
    <col min="13875" max="13875" width="9" style="141" customWidth="1"/>
    <col min="13876" max="13876" width="5.875" style="141" customWidth="1"/>
    <col min="13877" max="13877" width="7.125" style="141" customWidth="1"/>
    <col min="13878" max="13878" width="8.125" style="141" customWidth="1"/>
    <col min="13879" max="13879" width="10.25" style="141" customWidth="1"/>
    <col min="13880" max="14100" width="9" style="141" customWidth="1"/>
    <col min="14101" max="14101" width="36.875" style="141" customWidth="1"/>
    <col min="14102" max="14102" width="7.125" style="141" customWidth="1"/>
    <col min="14103" max="14103" width="6" style="141" customWidth="1"/>
    <col min="14104" max="14104" width="5.75" style="141" customWidth="1"/>
    <col min="14105" max="14105" width="10.5" style="141" customWidth="1"/>
    <col min="14106" max="14106" width="7.5" style="141" customWidth="1"/>
    <col min="14107" max="14107" width="6.375" style="141" customWidth="1"/>
    <col min="14108" max="14108" width="6.5" style="141" customWidth="1"/>
    <col min="14109" max="14109" width="6.375" style="141" customWidth="1"/>
    <col min="14110" max="14110" width="7.875" style="141" customWidth="1"/>
    <col min="14111" max="14111" width="7.75" style="141" customWidth="1"/>
    <col min="14112" max="14115" width="6.5" style="141" customWidth="1"/>
    <col min="14116" max="14116" width="6.875" style="141" customWidth="1"/>
    <col min="14117" max="14117" width="9" style="141" customWidth="1"/>
    <col min="14118" max="14118" width="6.125" style="141" customWidth="1"/>
    <col min="14119" max="14119" width="7.5" style="141" customWidth="1"/>
    <col min="14120" max="14120" width="7.625" style="141" customWidth="1"/>
    <col min="14121" max="14121" width="7.75" style="141" customWidth="1"/>
    <col min="14122" max="14122" width="10.125" style="141" customWidth="1"/>
    <col min="14123" max="14123" width="12" style="141" customWidth="1"/>
    <col min="14124" max="14124" width="10.25" style="141" customWidth="1"/>
    <col min="14125" max="14125" width="8.75" style="141" customWidth="1"/>
    <col min="14126" max="14126" width="7.75" style="141" customWidth="1"/>
    <col min="14127" max="14127" width="9.125" style="141" customWidth="1"/>
    <col min="14128" max="14128" width="9.875" style="141" customWidth="1"/>
    <col min="14129" max="14129" width="7.75" style="141" customWidth="1"/>
    <col min="14130" max="14130" width="9.375" style="141" customWidth="1"/>
    <col min="14131" max="14131" width="9" style="141" customWidth="1"/>
    <col min="14132" max="14132" width="5.875" style="141" customWidth="1"/>
    <col min="14133" max="14133" width="7.125" style="141" customWidth="1"/>
    <col min="14134" max="14134" width="8.125" style="141" customWidth="1"/>
    <col min="14135" max="14135" width="10.25" style="141" customWidth="1"/>
    <col min="14136" max="14356" width="9" style="141" customWidth="1"/>
    <col min="14357" max="14357" width="36.875" style="141" customWidth="1"/>
    <col min="14358" max="14358" width="7.125" style="141" customWidth="1"/>
    <col min="14359" max="14359" width="6" style="141" customWidth="1"/>
    <col min="14360" max="14360" width="5.75" style="141" customWidth="1"/>
    <col min="14361" max="14361" width="10.5" style="141" customWidth="1"/>
    <col min="14362" max="14362" width="7.5" style="141" customWidth="1"/>
    <col min="14363" max="14363" width="6.375" style="141" customWidth="1"/>
    <col min="14364" max="14364" width="6.5" style="141" customWidth="1"/>
    <col min="14365" max="14365" width="6.375" style="141" customWidth="1"/>
    <col min="14366" max="14366" width="7.875" style="141" customWidth="1"/>
    <col min="14367" max="14367" width="7.75" style="141" customWidth="1"/>
    <col min="14368" max="14371" width="6.5" style="141" customWidth="1"/>
    <col min="14372" max="14372" width="6.875" style="141" customWidth="1"/>
    <col min="14373" max="14373" width="9" style="141" customWidth="1"/>
    <col min="14374" max="14374" width="6.125" style="141" customWidth="1"/>
    <col min="14375" max="14375" width="7.5" style="141" customWidth="1"/>
    <col min="14376" max="14376" width="7.625" style="141" customWidth="1"/>
    <col min="14377" max="14377" width="7.75" style="141" customWidth="1"/>
    <col min="14378" max="14378" width="10.125" style="141" customWidth="1"/>
    <col min="14379" max="14379" width="12" style="141" customWidth="1"/>
    <col min="14380" max="14380" width="10.25" style="141" customWidth="1"/>
    <col min="14381" max="14381" width="8.75" style="141" customWidth="1"/>
    <col min="14382" max="14382" width="7.75" style="141" customWidth="1"/>
    <col min="14383" max="14383" width="9.125" style="141" customWidth="1"/>
    <col min="14384" max="14384" width="9.875" style="141" customWidth="1"/>
    <col min="14385" max="14385" width="7.75" style="141" customWidth="1"/>
    <col min="14386" max="14386" width="9.375" style="141" customWidth="1"/>
    <col min="14387" max="14387" width="9" style="141" customWidth="1"/>
    <col min="14388" max="14388" width="5.875" style="141" customWidth="1"/>
    <col min="14389" max="14389" width="7.125" style="141" customWidth="1"/>
    <col min="14390" max="14390" width="8.125" style="141" customWidth="1"/>
    <col min="14391" max="14391" width="10.25" style="141" customWidth="1"/>
    <col min="14392" max="14612" width="9" style="141" customWidth="1"/>
    <col min="14613" max="14613" width="36.875" style="141" customWidth="1"/>
    <col min="14614" max="14614" width="7.125" style="141" customWidth="1"/>
    <col min="14615" max="14615" width="6" style="141" customWidth="1"/>
    <col min="14616" max="14616" width="5.75" style="141" customWidth="1"/>
    <col min="14617" max="14617" width="10.5" style="141" customWidth="1"/>
    <col min="14618" max="14618" width="7.5" style="141" customWidth="1"/>
    <col min="14619" max="14619" width="6.375" style="141" customWidth="1"/>
    <col min="14620" max="14620" width="6.5" style="141" customWidth="1"/>
    <col min="14621" max="14621" width="6.375" style="141" customWidth="1"/>
    <col min="14622" max="14622" width="7.875" style="141" customWidth="1"/>
    <col min="14623" max="14623" width="7.75" style="141" customWidth="1"/>
    <col min="14624" max="14627" width="6.5" style="141" customWidth="1"/>
    <col min="14628" max="14628" width="6.875" style="141" customWidth="1"/>
    <col min="14629" max="14629" width="9" style="141" customWidth="1"/>
    <col min="14630" max="14630" width="6.125" style="141" customWidth="1"/>
    <col min="14631" max="14631" width="7.5" style="141" customWidth="1"/>
    <col min="14632" max="14632" width="7.625" style="141" customWidth="1"/>
    <col min="14633" max="14633" width="7.75" style="141" customWidth="1"/>
    <col min="14634" max="14634" width="10.125" style="141" customWidth="1"/>
    <col min="14635" max="14635" width="12" style="141" customWidth="1"/>
    <col min="14636" max="14636" width="10.25" style="141" customWidth="1"/>
    <col min="14637" max="14637" width="8.75" style="141" customWidth="1"/>
    <col min="14638" max="14638" width="7.75" style="141" customWidth="1"/>
    <col min="14639" max="14639" width="9.125" style="141" customWidth="1"/>
    <col min="14640" max="14640" width="9.875" style="141" customWidth="1"/>
    <col min="14641" max="14641" width="7.75" style="141" customWidth="1"/>
    <col min="14642" max="14642" width="9.375" style="141" customWidth="1"/>
    <col min="14643" max="14643" width="9" style="141" customWidth="1"/>
    <col min="14644" max="14644" width="5.875" style="141" customWidth="1"/>
    <col min="14645" max="14645" width="7.125" style="141" customWidth="1"/>
    <col min="14646" max="14646" width="8.125" style="141" customWidth="1"/>
    <col min="14647" max="14647" width="10.25" style="141" customWidth="1"/>
    <col min="14648" max="14868" width="9" style="141" customWidth="1"/>
    <col min="14869" max="14869" width="36.875" style="141" customWidth="1"/>
    <col min="14870" max="14870" width="7.125" style="141" customWidth="1"/>
    <col min="14871" max="14871" width="6" style="141" customWidth="1"/>
    <col min="14872" max="14872" width="5.75" style="141" customWidth="1"/>
    <col min="14873" max="14873" width="10.5" style="141" customWidth="1"/>
    <col min="14874" max="14874" width="7.5" style="141" customWidth="1"/>
    <col min="14875" max="14875" width="6.375" style="141" customWidth="1"/>
    <col min="14876" max="14876" width="6.5" style="141" customWidth="1"/>
    <col min="14877" max="14877" width="6.375" style="141" customWidth="1"/>
    <col min="14878" max="14878" width="7.875" style="141" customWidth="1"/>
    <col min="14879" max="14879" width="7.75" style="141" customWidth="1"/>
    <col min="14880" max="14883" width="6.5" style="141" customWidth="1"/>
    <col min="14884" max="14884" width="6.875" style="141" customWidth="1"/>
    <col min="14885" max="14885" width="9" style="141" customWidth="1"/>
    <col min="14886" max="14886" width="6.125" style="141" customWidth="1"/>
    <col min="14887" max="14887" width="7.5" style="141" customWidth="1"/>
    <col min="14888" max="14888" width="7.625" style="141" customWidth="1"/>
    <col min="14889" max="14889" width="7.75" style="141" customWidth="1"/>
    <col min="14890" max="14890" width="10.125" style="141" customWidth="1"/>
    <col min="14891" max="14891" width="12" style="141" customWidth="1"/>
    <col min="14892" max="14892" width="10.25" style="141" customWidth="1"/>
    <col min="14893" max="14893" width="8.75" style="141" customWidth="1"/>
    <col min="14894" max="14894" width="7.75" style="141" customWidth="1"/>
    <col min="14895" max="14895" width="9.125" style="141" customWidth="1"/>
    <col min="14896" max="14896" width="9.875" style="141" customWidth="1"/>
    <col min="14897" max="14897" width="7.75" style="141" customWidth="1"/>
    <col min="14898" max="14898" width="9.375" style="141" customWidth="1"/>
    <col min="14899" max="14899" width="9" style="141" customWidth="1"/>
    <col min="14900" max="14900" width="5.875" style="141" customWidth="1"/>
    <col min="14901" max="14901" width="7.125" style="141" customWidth="1"/>
    <col min="14902" max="14902" width="8.125" style="141" customWidth="1"/>
    <col min="14903" max="14903" width="10.25" style="141" customWidth="1"/>
    <col min="14904" max="15124" width="9" style="141" customWidth="1"/>
    <col min="15125" max="15125" width="36.875" style="141" customWidth="1"/>
    <col min="15126" max="15126" width="7.125" style="141" customWidth="1"/>
    <col min="15127" max="15127" width="6" style="141" customWidth="1"/>
    <col min="15128" max="15128" width="5.75" style="141" customWidth="1"/>
    <col min="15129" max="15129" width="10.5" style="141" customWidth="1"/>
    <col min="15130" max="15130" width="7.5" style="141" customWidth="1"/>
    <col min="15131" max="15131" width="6.375" style="141" customWidth="1"/>
    <col min="15132" max="15132" width="6.5" style="141" customWidth="1"/>
    <col min="15133" max="15133" width="6.375" style="141" customWidth="1"/>
    <col min="15134" max="15134" width="7.875" style="141" customWidth="1"/>
    <col min="15135" max="15135" width="7.75" style="141" customWidth="1"/>
    <col min="15136" max="15139" width="6.5" style="141" customWidth="1"/>
    <col min="15140" max="15140" width="6.875" style="141" customWidth="1"/>
    <col min="15141" max="15141" width="9" style="141" customWidth="1"/>
    <col min="15142" max="15142" width="6.125" style="141" customWidth="1"/>
    <col min="15143" max="15143" width="7.5" style="141" customWidth="1"/>
    <col min="15144" max="15144" width="7.625" style="141" customWidth="1"/>
    <col min="15145" max="15145" width="7.75" style="141" customWidth="1"/>
    <col min="15146" max="15146" width="10.125" style="141" customWidth="1"/>
    <col min="15147" max="15147" width="12" style="141" customWidth="1"/>
    <col min="15148" max="15148" width="10.25" style="141" customWidth="1"/>
    <col min="15149" max="15149" width="8.75" style="141" customWidth="1"/>
    <col min="15150" max="15150" width="7.75" style="141" customWidth="1"/>
    <col min="15151" max="15151" width="9.125" style="141" customWidth="1"/>
    <col min="15152" max="15152" width="9.875" style="141" customWidth="1"/>
    <col min="15153" max="15153" width="7.75" style="141" customWidth="1"/>
    <col min="15154" max="15154" width="9.375" style="141" customWidth="1"/>
    <col min="15155" max="15155" width="9" style="141" customWidth="1"/>
    <col min="15156" max="15156" width="5.875" style="141" customWidth="1"/>
    <col min="15157" max="15157" width="7.125" style="141" customWidth="1"/>
    <col min="15158" max="15158" width="8.125" style="141" customWidth="1"/>
    <col min="15159" max="15159" width="10.25" style="141" customWidth="1"/>
    <col min="15160" max="15380" width="9" style="141" customWidth="1"/>
    <col min="15381" max="15381" width="36.875" style="141" customWidth="1"/>
    <col min="15382" max="15382" width="7.125" style="141" customWidth="1"/>
    <col min="15383" max="15383" width="6" style="141" customWidth="1"/>
    <col min="15384" max="15384" width="5.75" style="141" customWidth="1"/>
    <col min="15385" max="15385" width="10.5" style="141" customWidth="1"/>
    <col min="15386" max="15386" width="7.5" style="141" customWidth="1"/>
    <col min="15387" max="15387" width="6.375" style="141" customWidth="1"/>
    <col min="15388" max="15388" width="6.5" style="141" customWidth="1"/>
    <col min="15389" max="15389" width="6.375" style="141" customWidth="1"/>
    <col min="15390" max="15390" width="7.875" style="141" customWidth="1"/>
    <col min="15391" max="15391" width="7.75" style="141" customWidth="1"/>
    <col min="15392" max="15395" width="6.5" style="141" customWidth="1"/>
    <col min="15396" max="15396" width="6.875" style="141" customWidth="1"/>
    <col min="15397" max="15397" width="9" style="141" customWidth="1"/>
    <col min="15398" max="15398" width="6.125" style="141" customWidth="1"/>
    <col min="15399" max="15399" width="7.5" style="141" customWidth="1"/>
    <col min="15400" max="15400" width="7.625" style="141" customWidth="1"/>
    <col min="15401" max="15401" width="7.75" style="141" customWidth="1"/>
    <col min="15402" max="15402" width="10.125" style="141" customWidth="1"/>
    <col min="15403" max="15403" width="12" style="141" customWidth="1"/>
    <col min="15404" max="15404" width="10.25" style="141" customWidth="1"/>
    <col min="15405" max="15405" width="8.75" style="141" customWidth="1"/>
    <col min="15406" max="15406" width="7.75" style="141" customWidth="1"/>
    <col min="15407" max="15407" width="9.125" style="141" customWidth="1"/>
    <col min="15408" max="15408" width="9.875" style="141" customWidth="1"/>
    <col min="15409" max="15409" width="7.75" style="141" customWidth="1"/>
    <col min="15410" max="15410" width="9.375" style="141" customWidth="1"/>
    <col min="15411" max="15411" width="9" style="141" customWidth="1"/>
    <col min="15412" max="15412" width="5.875" style="141" customWidth="1"/>
    <col min="15413" max="15413" width="7.125" style="141" customWidth="1"/>
    <col min="15414" max="15414" width="8.125" style="141" customWidth="1"/>
    <col min="15415" max="15415" width="10.25" style="141" customWidth="1"/>
    <col min="15416" max="15636" width="9" style="141" customWidth="1"/>
    <col min="15637" max="15637" width="36.875" style="141" customWidth="1"/>
    <col min="15638" max="15638" width="7.125" style="141" customWidth="1"/>
    <col min="15639" max="15639" width="6" style="141" customWidth="1"/>
    <col min="15640" max="15640" width="5.75" style="141" customWidth="1"/>
    <col min="15641" max="15641" width="10.5" style="141" customWidth="1"/>
    <col min="15642" max="15642" width="7.5" style="141" customWidth="1"/>
    <col min="15643" max="15643" width="6.375" style="141" customWidth="1"/>
    <col min="15644" max="15644" width="6.5" style="141" customWidth="1"/>
    <col min="15645" max="15645" width="6.375" style="141" customWidth="1"/>
    <col min="15646" max="15646" width="7.875" style="141" customWidth="1"/>
    <col min="15647" max="15647" width="7.75" style="141" customWidth="1"/>
    <col min="15648" max="15651" width="6.5" style="141" customWidth="1"/>
    <col min="15652" max="15652" width="6.875" style="141" customWidth="1"/>
    <col min="15653" max="15653" width="9" style="141" customWidth="1"/>
    <col min="15654" max="15654" width="6.125" style="141" customWidth="1"/>
    <col min="15655" max="15655" width="7.5" style="141" customWidth="1"/>
    <col min="15656" max="15656" width="7.625" style="141" customWidth="1"/>
    <col min="15657" max="15657" width="7.75" style="141" customWidth="1"/>
    <col min="15658" max="15658" width="10.125" style="141" customWidth="1"/>
    <col min="15659" max="15659" width="12" style="141" customWidth="1"/>
    <col min="15660" max="15660" width="10.25" style="141" customWidth="1"/>
    <col min="15661" max="15661" width="8.75" style="141" customWidth="1"/>
    <col min="15662" max="15662" width="7.75" style="141" customWidth="1"/>
    <col min="15663" max="15663" width="9.125" style="141" customWidth="1"/>
    <col min="15664" max="15664" width="9.875" style="141" customWidth="1"/>
    <col min="15665" max="15665" width="7.75" style="141" customWidth="1"/>
    <col min="15666" max="15666" width="9.375" style="141" customWidth="1"/>
    <col min="15667" max="15667" width="9" style="141" customWidth="1"/>
    <col min="15668" max="15668" width="5.875" style="141" customWidth="1"/>
    <col min="15669" max="15669" width="7.125" style="141" customWidth="1"/>
    <col min="15670" max="15670" width="8.125" style="141" customWidth="1"/>
    <col min="15671" max="15671" width="10.25" style="141" customWidth="1"/>
    <col min="15672" max="15892" width="9" style="141" customWidth="1"/>
    <col min="15893" max="15893" width="36.875" style="141" customWidth="1"/>
    <col min="15894" max="15894" width="7.125" style="141" customWidth="1"/>
    <col min="15895" max="15895" width="6" style="141" customWidth="1"/>
    <col min="15896" max="15896" width="5.75" style="141" customWidth="1"/>
    <col min="15897" max="15897" width="10.5" style="141" customWidth="1"/>
    <col min="15898" max="15898" width="7.5" style="141" customWidth="1"/>
    <col min="15899" max="15899" width="6.375" style="141" customWidth="1"/>
    <col min="15900" max="15900" width="6.5" style="141" customWidth="1"/>
    <col min="15901" max="15901" width="6.375" style="141" customWidth="1"/>
    <col min="15902" max="15902" width="7.875" style="141" customWidth="1"/>
    <col min="15903" max="15903" width="7.75" style="141" customWidth="1"/>
    <col min="15904" max="15907" width="6.5" style="141" customWidth="1"/>
    <col min="15908" max="15908" width="6.875" style="141" customWidth="1"/>
    <col min="15909" max="15909" width="9" style="141" customWidth="1"/>
    <col min="15910" max="15910" width="6.125" style="141" customWidth="1"/>
    <col min="15911" max="15911" width="7.5" style="141" customWidth="1"/>
    <col min="15912" max="15912" width="7.625" style="141" customWidth="1"/>
    <col min="15913" max="15913" width="7.75" style="141" customWidth="1"/>
    <col min="15914" max="15914" width="10.125" style="141" customWidth="1"/>
    <col min="15915" max="15915" width="12" style="141" customWidth="1"/>
    <col min="15916" max="15916" width="10.25" style="141" customWidth="1"/>
    <col min="15917" max="15917" width="8.75" style="141" customWidth="1"/>
    <col min="15918" max="15918" width="7.75" style="141" customWidth="1"/>
    <col min="15919" max="15919" width="9.125" style="141" customWidth="1"/>
    <col min="15920" max="15920" width="9.875" style="141" customWidth="1"/>
    <col min="15921" max="15921" width="7.75" style="141" customWidth="1"/>
    <col min="15922" max="15922" width="9.375" style="141" customWidth="1"/>
    <col min="15923" max="15923" width="9" style="141" customWidth="1"/>
    <col min="15924" max="15924" width="5.875" style="141" customWidth="1"/>
    <col min="15925" max="15925" width="7.125" style="141" customWidth="1"/>
    <col min="15926" max="15926" width="8.125" style="141" customWidth="1"/>
    <col min="15927" max="15927" width="10.25" style="141" customWidth="1"/>
    <col min="15928" max="16148" width="9" style="141" customWidth="1"/>
    <col min="16149" max="16149" width="36.875" style="141" customWidth="1"/>
    <col min="16150" max="16150" width="7.125" style="141" customWidth="1"/>
    <col min="16151" max="16151" width="6" style="141" customWidth="1"/>
    <col min="16152" max="16152" width="5.75" style="141" customWidth="1"/>
    <col min="16153" max="16153" width="10.5" style="141" customWidth="1"/>
    <col min="16154" max="16154" width="7.5" style="141" customWidth="1"/>
    <col min="16155" max="16155" width="6.375" style="141" customWidth="1"/>
    <col min="16156" max="16156" width="6.5" style="141" customWidth="1"/>
    <col min="16157" max="16157" width="6.375" style="141" customWidth="1"/>
    <col min="16158" max="16158" width="7.875" style="141" customWidth="1"/>
    <col min="16159" max="16159" width="7.75" style="141" customWidth="1"/>
    <col min="16160" max="16163" width="6.5" style="141" customWidth="1"/>
    <col min="16164" max="16164" width="6.875" style="141" customWidth="1"/>
    <col min="16165" max="16165" width="9" style="141" customWidth="1"/>
    <col min="16166" max="16166" width="6.125" style="141" customWidth="1"/>
    <col min="16167" max="16167" width="7.5" style="141" customWidth="1"/>
    <col min="16168" max="16168" width="7.625" style="141" customWidth="1"/>
    <col min="16169" max="16169" width="7.75" style="141" customWidth="1"/>
    <col min="16170" max="16170" width="10.125" style="141" customWidth="1"/>
    <col min="16171" max="16171" width="12" style="141" customWidth="1"/>
    <col min="16172" max="16172" width="10.25" style="141" customWidth="1"/>
    <col min="16173" max="16173" width="8.75" style="141" customWidth="1"/>
    <col min="16174" max="16174" width="7.75" style="141" customWidth="1"/>
    <col min="16175" max="16175" width="9.125" style="141" customWidth="1"/>
    <col min="16176" max="16176" width="9.875" style="141" customWidth="1"/>
    <col min="16177" max="16177" width="7.75" style="141" customWidth="1"/>
    <col min="16178" max="16178" width="9.375" style="141" customWidth="1"/>
    <col min="16179" max="16179" width="9" style="141" customWidth="1"/>
    <col min="16180" max="16180" width="5.875" style="141" customWidth="1"/>
    <col min="16181" max="16181" width="7.125" style="141" customWidth="1"/>
    <col min="16182" max="16182" width="8.125" style="141" customWidth="1"/>
    <col min="16183" max="16183" width="10.25" style="141" customWidth="1"/>
    <col min="16184" max="16384" width="9" style="141"/>
  </cols>
  <sheetData>
    <row r="1" spans="1:102" ht="18.75">
      <c r="BC1" s="375" t="s">
        <v>1035</v>
      </c>
    </row>
    <row r="2" spans="1:102" ht="18.75">
      <c r="BC2" s="143" t="s">
        <v>1</v>
      </c>
    </row>
    <row r="3" spans="1:102" ht="18.75">
      <c r="BC3" s="143" t="s">
        <v>2</v>
      </c>
    </row>
    <row r="4" spans="1:102" ht="18.75">
      <c r="A4" s="915" t="s">
        <v>1101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  <c r="AM4" s="915"/>
      <c r="AN4" s="915"/>
      <c r="AO4" s="915"/>
      <c r="AP4" s="915"/>
      <c r="AQ4" s="915"/>
      <c r="AR4" s="915"/>
      <c r="AS4" s="915"/>
      <c r="AT4" s="915"/>
      <c r="AU4" s="915"/>
      <c r="AV4" s="915"/>
      <c r="AW4" s="915"/>
      <c r="AX4" s="915"/>
      <c r="AY4" s="915"/>
      <c r="AZ4" s="915"/>
      <c r="BA4" s="915"/>
      <c r="BB4" s="915"/>
      <c r="BC4" s="91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</row>
    <row r="5" spans="1:102" ht="18.75" customHeight="1">
      <c r="A5" s="913" t="s">
        <v>1136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  <c r="BC5" s="913"/>
      <c r="BD5" s="406"/>
      <c r="BE5" s="406"/>
      <c r="BF5" s="406"/>
      <c r="BG5" s="406"/>
      <c r="BH5" s="406"/>
    </row>
    <row r="6" spans="1:102" ht="18.7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6"/>
      <c r="BE6" s="406"/>
      <c r="BF6" s="406"/>
      <c r="BG6" s="406"/>
      <c r="BH6" s="406"/>
    </row>
    <row r="7" spans="1:102" ht="18.75">
      <c r="A7" s="911" t="s">
        <v>912</v>
      </c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1"/>
      <c r="V7" s="911"/>
      <c r="W7" s="911"/>
      <c r="X7" s="911"/>
      <c r="Y7" s="911"/>
      <c r="Z7" s="911"/>
      <c r="AA7" s="911"/>
      <c r="AB7" s="911"/>
      <c r="AC7" s="911"/>
      <c r="AD7" s="911"/>
      <c r="AE7" s="911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  <c r="AS7" s="911"/>
      <c r="AT7" s="911"/>
      <c r="AU7" s="911"/>
      <c r="AV7" s="911"/>
      <c r="AW7" s="911"/>
      <c r="AX7" s="911"/>
      <c r="AY7" s="911"/>
      <c r="AZ7" s="911"/>
      <c r="BA7" s="911"/>
      <c r="BB7" s="911"/>
      <c r="BC7" s="911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</row>
    <row r="8" spans="1:102">
      <c r="A8" s="944" t="s">
        <v>1036</v>
      </c>
      <c r="B8" s="944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  <c r="AR8" s="944"/>
      <c r="AS8" s="944"/>
      <c r="AT8" s="944"/>
      <c r="AU8" s="944"/>
      <c r="AV8" s="944"/>
      <c r="AW8" s="944"/>
      <c r="AX8" s="944"/>
      <c r="AY8" s="944"/>
      <c r="AZ8" s="944"/>
      <c r="BA8" s="944"/>
      <c r="BB8" s="944"/>
      <c r="BC8" s="944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</row>
    <row r="9" spans="1:102" ht="18.75">
      <c r="BP9" s="143"/>
    </row>
    <row r="10" spans="1:102" ht="18.75">
      <c r="A10" s="915" t="s">
        <v>1106</v>
      </c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  <c r="AQ10" s="915"/>
      <c r="AR10" s="915"/>
      <c r="AS10" s="915"/>
      <c r="AT10" s="915"/>
      <c r="AU10" s="915"/>
      <c r="AV10" s="915"/>
      <c r="AW10" s="915"/>
      <c r="AX10" s="915"/>
      <c r="AY10" s="915"/>
      <c r="AZ10" s="915"/>
      <c r="BA10" s="915"/>
      <c r="BB10" s="915"/>
      <c r="BC10" s="91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</row>
    <row r="11" spans="1:102" ht="18.75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</row>
    <row r="12" spans="1:102" ht="18.75">
      <c r="A12" s="915" t="s">
        <v>1083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</row>
    <row r="13" spans="1:102">
      <c r="A13" s="939" t="s">
        <v>1037</v>
      </c>
      <c r="B13" s="939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39"/>
      <c r="AI13" s="939"/>
      <c r="AJ13" s="939"/>
      <c r="AK13" s="939"/>
      <c r="AL13" s="939"/>
      <c r="AM13" s="939"/>
      <c r="AN13" s="939"/>
      <c r="AO13" s="939"/>
      <c r="AP13" s="939"/>
      <c r="AQ13" s="939"/>
      <c r="AR13" s="939"/>
      <c r="AS13" s="939"/>
      <c r="AT13" s="939"/>
      <c r="AU13" s="939"/>
      <c r="AV13" s="939"/>
      <c r="AW13" s="939"/>
      <c r="AX13" s="939"/>
      <c r="AY13" s="939"/>
      <c r="AZ13" s="939"/>
      <c r="BA13" s="939"/>
      <c r="BB13" s="939"/>
      <c r="BC13" s="939"/>
    </row>
    <row r="14" spans="1:102" ht="16.5" thickBot="1">
      <c r="A14" s="938"/>
      <c r="B14" s="938"/>
      <c r="C14" s="938"/>
      <c r="D14" s="938"/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38"/>
      <c r="P14" s="938"/>
      <c r="Q14" s="938"/>
      <c r="R14" s="938"/>
      <c r="S14" s="938"/>
      <c r="T14" s="938"/>
      <c r="U14" s="938"/>
      <c r="V14" s="938"/>
      <c r="W14" s="938"/>
      <c r="X14" s="938"/>
      <c r="Y14" s="938"/>
      <c r="Z14" s="938"/>
      <c r="AA14" s="938"/>
      <c r="AB14" s="938"/>
      <c r="AC14" s="938"/>
      <c r="AD14" s="938"/>
      <c r="AE14" s="938"/>
      <c r="AF14" s="938"/>
      <c r="AG14" s="938"/>
      <c r="AH14" s="938"/>
      <c r="AI14" s="938"/>
      <c r="AJ14" s="938"/>
      <c r="AK14" s="938"/>
      <c r="AL14" s="938"/>
      <c r="AM14" s="938"/>
      <c r="AN14" s="938"/>
      <c r="AO14" s="938"/>
      <c r="AP14" s="938"/>
      <c r="AQ14" s="938"/>
      <c r="AR14" s="938"/>
      <c r="AS14" s="938"/>
      <c r="AT14" s="938"/>
      <c r="AU14" s="938"/>
      <c r="AV14" s="938"/>
      <c r="AW14" s="938"/>
      <c r="AX14" s="938"/>
      <c r="AY14" s="938"/>
      <c r="AZ14" s="938"/>
      <c r="BA14" s="938"/>
      <c r="BB14" s="938"/>
      <c r="BC14" s="938"/>
    </row>
    <row r="15" spans="1:102" ht="51.75" customHeight="1">
      <c r="A15" s="940" t="s">
        <v>6</v>
      </c>
      <c r="B15" s="942" t="s">
        <v>7</v>
      </c>
      <c r="C15" s="942" t="s">
        <v>8</v>
      </c>
      <c r="D15" s="942" t="s">
        <v>1110</v>
      </c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2"/>
      <c r="T15" s="942"/>
      <c r="U15" s="942"/>
      <c r="V15" s="942"/>
      <c r="W15" s="942"/>
      <c r="X15" s="942"/>
      <c r="Y15" s="942"/>
      <c r="Z15" s="942"/>
      <c r="AA15" s="942"/>
      <c r="AB15" s="942"/>
      <c r="AC15" s="942"/>
      <c r="AD15" s="942" t="s">
        <v>1135</v>
      </c>
      <c r="AE15" s="942"/>
      <c r="AF15" s="942"/>
      <c r="AG15" s="942"/>
      <c r="AH15" s="942"/>
      <c r="AI15" s="942"/>
      <c r="AJ15" s="942"/>
      <c r="AK15" s="942"/>
      <c r="AL15" s="942"/>
      <c r="AM15" s="942"/>
      <c r="AN15" s="942"/>
      <c r="AO15" s="942"/>
      <c r="AP15" s="942"/>
      <c r="AQ15" s="942"/>
      <c r="AR15" s="942"/>
      <c r="AS15" s="942"/>
      <c r="AT15" s="942"/>
      <c r="AU15" s="942"/>
      <c r="AV15" s="942"/>
      <c r="AW15" s="942"/>
      <c r="AX15" s="942"/>
      <c r="AY15" s="942"/>
      <c r="AZ15" s="942"/>
      <c r="BA15" s="942"/>
      <c r="BB15" s="942"/>
      <c r="BC15" s="903"/>
    </row>
    <row r="16" spans="1:102" ht="51.75" customHeight="1">
      <c r="A16" s="941"/>
      <c r="B16" s="937"/>
      <c r="C16" s="937"/>
      <c r="D16" s="686" t="s">
        <v>12</v>
      </c>
      <c r="E16" s="937" t="s">
        <v>13</v>
      </c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  <c r="R16" s="937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  <c r="AC16" s="937"/>
      <c r="AD16" s="686" t="s">
        <v>12</v>
      </c>
      <c r="AE16" s="937" t="s">
        <v>13</v>
      </c>
      <c r="AF16" s="937"/>
      <c r="AG16" s="937"/>
      <c r="AH16" s="937"/>
      <c r="AI16" s="937"/>
      <c r="AJ16" s="937"/>
      <c r="AK16" s="937"/>
      <c r="AL16" s="937"/>
      <c r="AM16" s="937"/>
      <c r="AN16" s="937"/>
      <c r="AO16" s="937"/>
      <c r="AP16" s="937"/>
      <c r="AQ16" s="937"/>
      <c r="AR16" s="937"/>
      <c r="AS16" s="937"/>
      <c r="AT16" s="937"/>
      <c r="AU16" s="937"/>
      <c r="AV16" s="937"/>
      <c r="AW16" s="937"/>
      <c r="AX16" s="937"/>
      <c r="AY16" s="937"/>
      <c r="AZ16" s="937"/>
      <c r="BA16" s="937"/>
      <c r="BB16" s="937"/>
      <c r="BC16" s="904"/>
    </row>
    <row r="17" spans="1:65" ht="22.5" customHeight="1">
      <c r="A17" s="941"/>
      <c r="B17" s="937"/>
      <c r="C17" s="937"/>
      <c r="D17" s="937" t="s">
        <v>919</v>
      </c>
      <c r="E17" s="937" t="s">
        <v>919</v>
      </c>
      <c r="F17" s="937"/>
      <c r="G17" s="937"/>
      <c r="H17" s="937"/>
      <c r="I17" s="937"/>
      <c r="J17" s="902" t="s">
        <v>905</v>
      </c>
      <c r="K17" s="902"/>
      <c r="L17" s="902"/>
      <c r="M17" s="902"/>
      <c r="N17" s="902"/>
      <c r="O17" s="902" t="s">
        <v>906</v>
      </c>
      <c r="P17" s="902"/>
      <c r="Q17" s="902"/>
      <c r="R17" s="902"/>
      <c r="S17" s="902"/>
      <c r="T17" s="902" t="s">
        <v>927</v>
      </c>
      <c r="U17" s="902"/>
      <c r="V17" s="902"/>
      <c r="W17" s="902"/>
      <c r="X17" s="902"/>
      <c r="Y17" s="905" t="s">
        <v>908</v>
      </c>
      <c r="Z17" s="905"/>
      <c r="AA17" s="905"/>
      <c r="AB17" s="905"/>
      <c r="AC17" s="905"/>
      <c r="AD17" s="937" t="s">
        <v>919</v>
      </c>
      <c r="AE17" s="937" t="s">
        <v>919</v>
      </c>
      <c r="AF17" s="937"/>
      <c r="AG17" s="937"/>
      <c r="AH17" s="937"/>
      <c r="AI17" s="937"/>
      <c r="AJ17" s="902" t="s">
        <v>905</v>
      </c>
      <c r="AK17" s="902"/>
      <c r="AL17" s="902"/>
      <c r="AM17" s="902"/>
      <c r="AN17" s="902"/>
      <c r="AO17" s="902" t="s">
        <v>906</v>
      </c>
      <c r="AP17" s="902"/>
      <c r="AQ17" s="902"/>
      <c r="AR17" s="902"/>
      <c r="AS17" s="902"/>
      <c r="AT17" s="902" t="s">
        <v>927</v>
      </c>
      <c r="AU17" s="902"/>
      <c r="AV17" s="902"/>
      <c r="AW17" s="902"/>
      <c r="AX17" s="902"/>
      <c r="AY17" s="905" t="s">
        <v>908</v>
      </c>
      <c r="AZ17" s="905"/>
      <c r="BA17" s="905"/>
      <c r="BB17" s="905"/>
      <c r="BC17" s="943"/>
    </row>
    <row r="18" spans="1:65" ht="194.25" customHeight="1">
      <c r="A18" s="941"/>
      <c r="B18" s="937"/>
      <c r="C18" s="937"/>
      <c r="D18" s="937"/>
      <c r="E18" s="409" t="s">
        <v>1038</v>
      </c>
      <c r="F18" s="409" t="s">
        <v>1039</v>
      </c>
      <c r="G18" s="409" t="s">
        <v>1040</v>
      </c>
      <c r="H18" s="409" t="s">
        <v>1041</v>
      </c>
      <c r="I18" s="409" t="s">
        <v>1042</v>
      </c>
      <c r="J18" s="409" t="s">
        <v>1038</v>
      </c>
      <c r="K18" s="409" t="s">
        <v>1039</v>
      </c>
      <c r="L18" s="409" t="s">
        <v>1040</v>
      </c>
      <c r="M18" s="409" t="s">
        <v>1041</v>
      </c>
      <c r="N18" s="409" t="s">
        <v>1042</v>
      </c>
      <c r="O18" s="409" t="s">
        <v>1038</v>
      </c>
      <c r="P18" s="409" t="s">
        <v>1039</v>
      </c>
      <c r="Q18" s="409" t="s">
        <v>1040</v>
      </c>
      <c r="R18" s="409" t="s">
        <v>1041</v>
      </c>
      <c r="S18" s="409" t="s">
        <v>1042</v>
      </c>
      <c r="T18" s="409" t="s">
        <v>1038</v>
      </c>
      <c r="U18" s="409" t="s">
        <v>1039</v>
      </c>
      <c r="V18" s="409" t="s">
        <v>1040</v>
      </c>
      <c r="W18" s="409" t="s">
        <v>1041</v>
      </c>
      <c r="X18" s="409" t="s">
        <v>1042</v>
      </c>
      <c r="Y18" s="409" t="s">
        <v>1038</v>
      </c>
      <c r="Z18" s="409" t="s">
        <v>1039</v>
      </c>
      <c r="AA18" s="409" t="s">
        <v>1040</v>
      </c>
      <c r="AB18" s="409" t="s">
        <v>1041</v>
      </c>
      <c r="AC18" s="409" t="s">
        <v>1042</v>
      </c>
      <c r="AD18" s="937"/>
      <c r="AE18" s="409" t="s">
        <v>1038</v>
      </c>
      <c r="AF18" s="409" t="s">
        <v>1039</v>
      </c>
      <c r="AG18" s="409" t="s">
        <v>1040</v>
      </c>
      <c r="AH18" s="409" t="s">
        <v>1041</v>
      </c>
      <c r="AI18" s="409" t="s">
        <v>1042</v>
      </c>
      <c r="AJ18" s="409" t="s">
        <v>1038</v>
      </c>
      <c r="AK18" s="409" t="s">
        <v>1039</v>
      </c>
      <c r="AL18" s="409" t="s">
        <v>1040</v>
      </c>
      <c r="AM18" s="409" t="s">
        <v>1041</v>
      </c>
      <c r="AN18" s="409" t="s">
        <v>1042</v>
      </c>
      <c r="AO18" s="409" t="s">
        <v>1038</v>
      </c>
      <c r="AP18" s="409" t="s">
        <v>1039</v>
      </c>
      <c r="AQ18" s="409" t="s">
        <v>1040</v>
      </c>
      <c r="AR18" s="409" t="s">
        <v>1041</v>
      </c>
      <c r="AS18" s="409" t="s">
        <v>1042</v>
      </c>
      <c r="AT18" s="409" t="s">
        <v>1038</v>
      </c>
      <c r="AU18" s="409" t="s">
        <v>1039</v>
      </c>
      <c r="AV18" s="409" t="s">
        <v>1040</v>
      </c>
      <c r="AW18" s="409" t="s">
        <v>1041</v>
      </c>
      <c r="AX18" s="409" t="s">
        <v>1042</v>
      </c>
      <c r="AY18" s="409" t="s">
        <v>1038</v>
      </c>
      <c r="AZ18" s="409" t="s">
        <v>1039</v>
      </c>
      <c r="BA18" s="409" t="s">
        <v>1040</v>
      </c>
      <c r="BB18" s="409" t="s">
        <v>1041</v>
      </c>
      <c r="BC18" s="621" t="s">
        <v>1042</v>
      </c>
    </row>
    <row r="19" spans="1:65">
      <c r="A19" s="728">
        <v>1</v>
      </c>
      <c r="B19" s="208">
        <v>2</v>
      </c>
      <c r="C19" s="208">
        <f>B19+1</f>
        <v>3</v>
      </c>
      <c r="D19" s="208">
        <v>4</v>
      </c>
      <c r="E19" s="208" t="s">
        <v>928</v>
      </c>
      <c r="F19" s="208" t="s">
        <v>929</v>
      </c>
      <c r="G19" s="208" t="s">
        <v>930</v>
      </c>
      <c r="H19" s="208" t="s">
        <v>931</v>
      </c>
      <c r="I19" s="208" t="s">
        <v>932</v>
      </c>
      <c r="J19" s="208" t="s">
        <v>935</v>
      </c>
      <c r="K19" s="208" t="s">
        <v>936</v>
      </c>
      <c r="L19" s="208" t="s">
        <v>937</v>
      </c>
      <c r="M19" s="208" t="s">
        <v>938</v>
      </c>
      <c r="N19" s="208" t="s">
        <v>939</v>
      </c>
      <c r="O19" s="208" t="s">
        <v>942</v>
      </c>
      <c r="P19" s="208" t="s">
        <v>943</v>
      </c>
      <c r="Q19" s="208" t="s">
        <v>944</v>
      </c>
      <c r="R19" s="208" t="s">
        <v>945</v>
      </c>
      <c r="S19" s="208" t="s">
        <v>946</v>
      </c>
      <c r="T19" s="208" t="s">
        <v>949</v>
      </c>
      <c r="U19" s="208" t="s">
        <v>950</v>
      </c>
      <c r="V19" s="208" t="s">
        <v>951</v>
      </c>
      <c r="W19" s="208" t="s">
        <v>952</v>
      </c>
      <c r="X19" s="208" t="s">
        <v>953</v>
      </c>
      <c r="Y19" s="208" t="s">
        <v>956</v>
      </c>
      <c r="Z19" s="208" t="s">
        <v>957</v>
      </c>
      <c r="AA19" s="208" t="s">
        <v>958</v>
      </c>
      <c r="AB19" s="208" t="s">
        <v>959</v>
      </c>
      <c r="AC19" s="208" t="s">
        <v>960</v>
      </c>
      <c r="AD19" s="208">
        <v>6</v>
      </c>
      <c r="AE19" s="208" t="s">
        <v>1001</v>
      </c>
      <c r="AF19" s="208" t="s">
        <v>1002</v>
      </c>
      <c r="AG19" s="208" t="s">
        <v>1003</v>
      </c>
      <c r="AH19" s="208" t="s">
        <v>1004</v>
      </c>
      <c r="AI19" s="208" t="s">
        <v>1005</v>
      </c>
      <c r="AJ19" s="208" t="s">
        <v>1043</v>
      </c>
      <c r="AK19" s="208" t="s">
        <v>1044</v>
      </c>
      <c r="AL19" s="208" t="s">
        <v>1045</v>
      </c>
      <c r="AM19" s="208" t="s">
        <v>1046</v>
      </c>
      <c r="AN19" s="208" t="s">
        <v>1047</v>
      </c>
      <c r="AO19" s="208" t="s">
        <v>1048</v>
      </c>
      <c r="AP19" s="208" t="s">
        <v>1049</v>
      </c>
      <c r="AQ19" s="208" t="s">
        <v>1050</v>
      </c>
      <c r="AR19" s="208" t="s">
        <v>1051</v>
      </c>
      <c r="AS19" s="208" t="s">
        <v>1052</v>
      </c>
      <c r="AT19" s="208" t="s">
        <v>1053</v>
      </c>
      <c r="AU19" s="208" t="s">
        <v>1054</v>
      </c>
      <c r="AV19" s="208" t="s">
        <v>1055</v>
      </c>
      <c r="AW19" s="208" t="s">
        <v>1056</v>
      </c>
      <c r="AX19" s="208" t="s">
        <v>1057</v>
      </c>
      <c r="AY19" s="208" t="s">
        <v>1058</v>
      </c>
      <c r="AZ19" s="208" t="s">
        <v>1059</v>
      </c>
      <c r="BA19" s="208" t="s">
        <v>1060</v>
      </c>
      <c r="BB19" s="208" t="s">
        <v>1061</v>
      </c>
      <c r="BC19" s="209" t="s">
        <v>1062</v>
      </c>
    </row>
    <row r="20" spans="1:65">
      <c r="A20" s="729" t="s">
        <v>22</v>
      </c>
      <c r="B20" s="723" t="s">
        <v>23</v>
      </c>
      <c r="C20" s="412" t="s">
        <v>1074</v>
      </c>
      <c r="D20" s="724">
        <f>D21+D22+D23</f>
        <v>29.166000000000004</v>
      </c>
      <c r="E20" s="724">
        <v>0</v>
      </c>
      <c r="F20" s="208">
        <v>0</v>
      </c>
      <c r="G20" s="208">
        <v>0</v>
      </c>
      <c r="H20" s="208">
        <f t="shared" ref="H20:AC20" si="0">H21+H22+H23</f>
        <v>0</v>
      </c>
      <c r="I20" s="208">
        <f t="shared" si="0"/>
        <v>3.26</v>
      </c>
      <c r="J20" s="208">
        <f t="shared" si="0"/>
        <v>0</v>
      </c>
      <c r="K20" s="208">
        <f t="shared" si="0"/>
        <v>0</v>
      </c>
      <c r="L20" s="208">
        <f t="shared" si="0"/>
        <v>0</v>
      </c>
      <c r="M20" s="208">
        <f t="shared" si="0"/>
        <v>0</v>
      </c>
      <c r="N20" s="208">
        <f t="shared" si="0"/>
        <v>0</v>
      </c>
      <c r="O20" s="208">
        <f t="shared" si="0"/>
        <v>6.9909999999999997</v>
      </c>
      <c r="P20" s="208">
        <f t="shared" si="0"/>
        <v>0</v>
      </c>
      <c r="Q20" s="208">
        <f t="shared" si="0"/>
        <v>6.9909999999999997</v>
      </c>
      <c r="R20" s="208">
        <f t="shared" si="0"/>
        <v>0.48199999999999998</v>
      </c>
      <c r="S20" s="208">
        <f t="shared" si="0"/>
        <v>0</v>
      </c>
      <c r="T20" s="208">
        <f t="shared" si="0"/>
        <v>0.73399999999999999</v>
      </c>
      <c r="U20" s="208">
        <f t="shared" si="0"/>
        <v>0</v>
      </c>
      <c r="V20" s="208">
        <f t="shared" si="0"/>
        <v>0.73399999999999999</v>
      </c>
      <c r="W20" s="208">
        <f t="shared" si="0"/>
        <v>0</v>
      </c>
      <c r="X20" s="208">
        <f t="shared" si="0"/>
        <v>0</v>
      </c>
      <c r="Y20" s="208">
        <v>0</v>
      </c>
      <c r="Z20" s="208">
        <f t="shared" si="0"/>
        <v>0</v>
      </c>
      <c r="AA20" s="208">
        <v>0</v>
      </c>
      <c r="AB20" s="208">
        <f t="shared" si="0"/>
        <v>0</v>
      </c>
      <c r="AC20" s="208">
        <f t="shared" si="0"/>
        <v>0</v>
      </c>
      <c r="AD20" s="724">
        <f>AD21+AD22+AD23</f>
        <v>24.305000000000003</v>
      </c>
      <c r="AE20" s="391">
        <v>0</v>
      </c>
      <c r="AF20" s="208">
        <f>F20/1.2</f>
        <v>0</v>
      </c>
      <c r="AG20" s="391">
        <f>G20/1.2</f>
        <v>0</v>
      </c>
      <c r="AH20" s="208">
        <f>H20/1.2</f>
        <v>0</v>
      </c>
      <c r="AI20" s="208">
        <f>I20/1.2</f>
        <v>2.7166666666666668</v>
      </c>
      <c r="AJ20" s="208">
        <f>AJ21+AJ22+AJ23</f>
        <v>0</v>
      </c>
      <c r="AK20" s="208">
        <f t="shared" ref="AK20:BC20" si="1">AK21+AK22+AK23</f>
        <v>0</v>
      </c>
      <c r="AL20" s="208">
        <f t="shared" si="1"/>
        <v>0</v>
      </c>
      <c r="AM20" s="208">
        <f t="shared" si="1"/>
        <v>0</v>
      </c>
      <c r="AN20" s="208">
        <f t="shared" si="1"/>
        <v>0</v>
      </c>
      <c r="AO20" s="208">
        <f t="shared" si="1"/>
        <v>0</v>
      </c>
      <c r="AP20" s="208">
        <f t="shared" si="1"/>
        <v>0</v>
      </c>
      <c r="AQ20" s="391">
        <f t="shared" si="1"/>
        <v>0</v>
      </c>
      <c r="AR20" s="208">
        <f t="shared" si="1"/>
        <v>0</v>
      </c>
      <c r="AS20" s="208">
        <f t="shared" si="1"/>
        <v>0</v>
      </c>
      <c r="AT20" s="208">
        <f t="shared" si="1"/>
        <v>3.2170000000000001</v>
      </c>
      <c r="AU20" s="208">
        <f t="shared" si="1"/>
        <v>0.5</v>
      </c>
      <c r="AV20" s="208">
        <f t="shared" si="1"/>
        <v>0</v>
      </c>
      <c r="AW20" s="208">
        <f t="shared" si="1"/>
        <v>0</v>
      </c>
      <c r="AX20" s="208">
        <f t="shared" si="1"/>
        <v>2.7170000000000001</v>
      </c>
      <c r="AY20" s="208">
        <f t="shared" si="1"/>
        <v>19.875</v>
      </c>
      <c r="AZ20" s="208">
        <f t="shared" si="1"/>
        <v>2.3246666666666669</v>
      </c>
      <c r="BA20" s="391">
        <f t="shared" si="1"/>
        <v>16.716999999999999</v>
      </c>
      <c r="BB20" s="208">
        <f t="shared" si="1"/>
        <v>0.83299999999999996</v>
      </c>
      <c r="BC20" s="209">
        <f t="shared" si="1"/>
        <v>0</v>
      </c>
    </row>
    <row r="21" spans="1:65" ht="18" customHeight="1">
      <c r="A21" s="413" t="s">
        <v>25</v>
      </c>
      <c r="B21" s="414" t="s">
        <v>26</v>
      </c>
      <c r="C21" s="415" t="s">
        <v>24</v>
      </c>
      <c r="D21" s="725">
        <f>D25</f>
        <v>7.1159999999999997</v>
      </c>
      <c r="E21" s="725">
        <v>0</v>
      </c>
      <c r="F21" s="208">
        <v>0</v>
      </c>
      <c r="G21" s="208">
        <f t="shared" ref="G21:AC21" si="2">G25</f>
        <v>0</v>
      </c>
      <c r="H21" s="208">
        <f t="shared" si="2"/>
        <v>0</v>
      </c>
      <c r="I21" s="208">
        <f t="shared" si="2"/>
        <v>0</v>
      </c>
      <c r="J21" s="208">
        <f t="shared" si="2"/>
        <v>0</v>
      </c>
      <c r="K21" s="208">
        <f t="shared" si="2"/>
        <v>0</v>
      </c>
      <c r="L21" s="208">
        <f t="shared" si="2"/>
        <v>0</v>
      </c>
      <c r="M21" s="208">
        <f t="shared" si="2"/>
        <v>0</v>
      </c>
      <c r="N21" s="208">
        <f t="shared" si="2"/>
        <v>0</v>
      </c>
      <c r="O21" s="208">
        <f t="shared" si="2"/>
        <v>0</v>
      </c>
      <c r="P21" s="208">
        <f t="shared" si="2"/>
        <v>0</v>
      </c>
      <c r="Q21" s="208">
        <f t="shared" si="2"/>
        <v>0</v>
      </c>
      <c r="R21" s="208">
        <f t="shared" si="2"/>
        <v>0</v>
      </c>
      <c r="S21" s="208">
        <f t="shared" si="2"/>
        <v>0</v>
      </c>
      <c r="T21" s="208">
        <f t="shared" si="2"/>
        <v>0.73399999999999999</v>
      </c>
      <c r="U21" s="208">
        <f t="shared" si="2"/>
        <v>0</v>
      </c>
      <c r="V21" s="208">
        <f t="shared" si="2"/>
        <v>0.73399999999999999</v>
      </c>
      <c r="W21" s="208">
        <f t="shared" si="2"/>
        <v>0</v>
      </c>
      <c r="X21" s="208">
        <f t="shared" si="2"/>
        <v>0</v>
      </c>
      <c r="Y21" s="208">
        <v>0</v>
      </c>
      <c r="Z21" s="208">
        <f t="shared" si="2"/>
        <v>0</v>
      </c>
      <c r="AA21" s="208">
        <v>0</v>
      </c>
      <c r="AB21" s="208">
        <f t="shared" si="2"/>
        <v>0</v>
      </c>
      <c r="AC21" s="208">
        <f t="shared" si="2"/>
        <v>0</v>
      </c>
      <c r="AD21" s="725">
        <f>AD25</f>
        <v>5.93</v>
      </c>
      <c r="AE21" s="391">
        <v>0</v>
      </c>
      <c r="AF21" s="208">
        <f t="shared" ref="AF21:AU43" si="3">F21/1.2</f>
        <v>0</v>
      </c>
      <c r="AG21" s="391">
        <f t="shared" si="3"/>
        <v>0</v>
      </c>
      <c r="AH21" s="208">
        <f t="shared" si="3"/>
        <v>0</v>
      </c>
      <c r="AI21" s="208">
        <f t="shared" si="3"/>
        <v>0</v>
      </c>
      <c r="AJ21" s="208">
        <f>AJ25</f>
        <v>0</v>
      </c>
      <c r="AK21" s="208">
        <f t="shared" ref="AK21:BC21" si="4">AK25</f>
        <v>0</v>
      </c>
      <c r="AL21" s="208">
        <f t="shared" si="4"/>
        <v>0</v>
      </c>
      <c r="AM21" s="208">
        <f t="shared" si="4"/>
        <v>0</v>
      </c>
      <c r="AN21" s="208">
        <f t="shared" si="4"/>
        <v>0</v>
      </c>
      <c r="AO21" s="208">
        <f t="shared" si="4"/>
        <v>0</v>
      </c>
      <c r="AP21" s="208">
        <f t="shared" si="4"/>
        <v>0</v>
      </c>
      <c r="AQ21" s="208">
        <f t="shared" si="4"/>
        <v>0</v>
      </c>
      <c r="AR21" s="208">
        <f t="shared" si="4"/>
        <v>0</v>
      </c>
      <c r="AS21" s="208">
        <f t="shared" si="4"/>
        <v>0</v>
      </c>
      <c r="AT21" s="208">
        <f t="shared" si="4"/>
        <v>0</v>
      </c>
      <c r="AU21" s="208">
        <f t="shared" si="4"/>
        <v>0</v>
      </c>
      <c r="AV21" s="208">
        <f t="shared" si="4"/>
        <v>0</v>
      </c>
      <c r="AW21" s="208">
        <f t="shared" si="4"/>
        <v>0</v>
      </c>
      <c r="AX21" s="208">
        <f t="shared" si="4"/>
        <v>0</v>
      </c>
      <c r="AY21" s="208">
        <f t="shared" si="4"/>
        <v>4.7169999999999996</v>
      </c>
      <c r="AZ21" s="208">
        <f t="shared" si="4"/>
        <v>0</v>
      </c>
      <c r="BA21" s="391">
        <f t="shared" si="4"/>
        <v>4.7169999999999996</v>
      </c>
      <c r="BB21" s="208">
        <f t="shared" si="4"/>
        <v>0</v>
      </c>
      <c r="BC21" s="209">
        <f t="shared" si="4"/>
        <v>0</v>
      </c>
    </row>
    <row r="22" spans="1:65">
      <c r="A22" s="413" t="s">
        <v>27</v>
      </c>
      <c r="B22" s="414" t="s">
        <v>28</v>
      </c>
      <c r="C22" s="415" t="s">
        <v>24</v>
      </c>
      <c r="D22" s="725">
        <f>D37</f>
        <v>17.790000000000003</v>
      </c>
      <c r="E22" s="725">
        <v>0</v>
      </c>
      <c r="F22" s="208">
        <v>0</v>
      </c>
      <c r="G22" s="208">
        <v>0</v>
      </c>
      <c r="H22" s="208">
        <f t="shared" ref="H22:AC22" si="5">H37</f>
        <v>0</v>
      </c>
      <c r="I22" s="208">
        <f t="shared" si="5"/>
        <v>0</v>
      </c>
      <c r="J22" s="208">
        <f t="shared" si="5"/>
        <v>0</v>
      </c>
      <c r="K22" s="208">
        <f t="shared" si="5"/>
        <v>0</v>
      </c>
      <c r="L22" s="208">
        <f t="shared" si="5"/>
        <v>0</v>
      </c>
      <c r="M22" s="208">
        <f t="shared" si="5"/>
        <v>0</v>
      </c>
      <c r="N22" s="208">
        <f t="shared" si="5"/>
        <v>0</v>
      </c>
      <c r="O22" s="208">
        <f t="shared" si="5"/>
        <v>6.9909999999999997</v>
      </c>
      <c r="P22" s="208">
        <f t="shared" si="5"/>
        <v>0</v>
      </c>
      <c r="Q22" s="208">
        <f t="shared" si="5"/>
        <v>6.9909999999999997</v>
      </c>
      <c r="R22" s="208">
        <f t="shared" si="5"/>
        <v>0</v>
      </c>
      <c r="S22" s="208">
        <f t="shared" si="5"/>
        <v>0</v>
      </c>
      <c r="T22" s="208">
        <f t="shared" si="5"/>
        <v>0</v>
      </c>
      <c r="U22" s="208">
        <f t="shared" si="5"/>
        <v>0</v>
      </c>
      <c r="V22" s="208">
        <f t="shared" si="5"/>
        <v>0</v>
      </c>
      <c r="W22" s="208">
        <f t="shared" si="5"/>
        <v>0</v>
      </c>
      <c r="X22" s="208">
        <f t="shared" si="5"/>
        <v>0</v>
      </c>
      <c r="Y22" s="208">
        <v>0</v>
      </c>
      <c r="Z22" s="208">
        <f t="shared" si="5"/>
        <v>0</v>
      </c>
      <c r="AA22" s="208">
        <v>0</v>
      </c>
      <c r="AB22" s="208">
        <f t="shared" si="5"/>
        <v>0</v>
      </c>
      <c r="AC22" s="208">
        <f t="shared" si="5"/>
        <v>0</v>
      </c>
      <c r="AD22" s="725">
        <f>AD37</f>
        <v>14.825000000000001</v>
      </c>
      <c r="AE22" s="391">
        <v>0</v>
      </c>
      <c r="AF22" s="208">
        <f t="shared" si="3"/>
        <v>0</v>
      </c>
      <c r="AG22" s="391">
        <f t="shared" si="3"/>
        <v>0</v>
      </c>
      <c r="AH22" s="208">
        <f t="shared" si="3"/>
        <v>0</v>
      </c>
      <c r="AI22" s="208">
        <f t="shared" si="3"/>
        <v>0</v>
      </c>
      <c r="AJ22" s="208">
        <f>AJ37</f>
        <v>0</v>
      </c>
      <c r="AK22" s="208">
        <f t="shared" ref="AK22:BC22" si="6">AK37</f>
        <v>0</v>
      </c>
      <c r="AL22" s="208">
        <f t="shared" si="6"/>
        <v>0</v>
      </c>
      <c r="AM22" s="208">
        <f t="shared" si="6"/>
        <v>0</v>
      </c>
      <c r="AN22" s="208">
        <f t="shared" si="6"/>
        <v>0</v>
      </c>
      <c r="AO22" s="208">
        <f t="shared" si="6"/>
        <v>0</v>
      </c>
      <c r="AP22" s="208">
        <f t="shared" si="6"/>
        <v>0</v>
      </c>
      <c r="AQ22" s="391">
        <f t="shared" si="6"/>
        <v>0</v>
      </c>
      <c r="AR22" s="208">
        <f t="shared" si="6"/>
        <v>0</v>
      </c>
      <c r="AS22" s="208">
        <f t="shared" si="6"/>
        <v>0</v>
      </c>
      <c r="AT22" s="208">
        <f t="shared" si="6"/>
        <v>0.5</v>
      </c>
      <c r="AU22" s="208">
        <f t="shared" si="6"/>
        <v>0.5</v>
      </c>
      <c r="AV22" s="208">
        <f t="shared" si="6"/>
        <v>0</v>
      </c>
      <c r="AW22" s="208">
        <f t="shared" si="6"/>
        <v>0</v>
      </c>
      <c r="AX22" s="208">
        <f t="shared" si="6"/>
        <v>0</v>
      </c>
      <c r="AY22" s="208">
        <f t="shared" si="6"/>
        <v>14.325000000000001</v>
      </c>
      <c r="AZ22" s="208">
        <f t="shared" si="6"/>
        <v>2.3246666666666669</v>
      </c>
      <c r="BA22" s="391">
        <f t="shared" si="6"/>
        <v>12</v>
      </c>
      <c r="BB22" s="208">
        <f t="shared" si="6"/>
        <v>0</v>
      </c>
      <c r="BC22" s="209">
        <f t="shared" si="6"/>
        <v>0</v>
      </c>
    </row>
    <row r="23" spans="1:65">
      <c r="A23" s="413" t="s">
        <v>29</v>
      </c>
      <c r="B23" s="416" t="s">
        <v>30</v>
      </c>
      <c r="C23" s="415" t="s">
        <v>24</v>
      </c>
      <c r="D23" s="725">
        <f>D49</f>
        <v>4.26</v>
      </c>
      <c r="E23" s="725">
        <v>0</v>
      </c>
      <c r="F23" s="208">
        <f>F49</f>
        <v>0</v>
      </c>
      <c r="G23" s="208">
        <v>0</v>
      </c>
      <c r="H23" s="208">
        <f t="shared" ref="H23:AC23" si="7">H49</f>
        <v>0</v>
      </c>
      <c r="I23" s="208">
        <f t="shared" si="7"/>
        <v>3.26</v>
      </c>
      <c r="J23" s="208">
        <f t="shared" si="7"/>
        <v>0</v>
      </c>
      <c r="K23" s="208">
        <f t="shared" si="7"/>
        <v>0</v>
      </c>
      <c r="L23" s="208">
        <f t="shared" si="7"/>
        <v>0</v>
      </c>
      <c r="M23" s="208">
        <f t="shared" si="7"/>
        <v>0</v>
      </c>
      <c r="N23" s="208">
        <f t="shared" si="7"/>
        <v>0</v>
      </c>
      <c r="O23" s="208">
        <f t="shared" si="7"/>
        <v>0</v>
      </c>
      <c r="P23" s="208">
        <f t="shared" si="7"/>
        <v>0</v>
      </c>
      <c r="Q23" s="208">
        <f t="shared" si="7"/>
        <v>0</v>
      </c>
      <c r="R23" s="208">
        <f t="shared" si="7"/>
        <v>0.48199999999999998</v>
      </c>
      <c r="S23" s="208">
        <f t="shared" si="7"/>
        <v>0</v>
      </c>
      <c r="T23" s="208">
        <f t="shared" si="7"/>
        <v>0</v>
      </c>
      <c r="U23" s="208">
        <f t="shared" si="7"/>
        <v>0</v>
      </c>
      <c r="V23" s="208">
        <f t="shared" si="7"/>
        <v>0</v>
      </c>
      <c r="W23" s="208">
        <f t="shared" si="7"/>
        <v>0</v>
      </c>
      <c r="X23" s="208">
        <f t="shared" si="7"/>
        <v>0</v>
      </c>
      <c r="Y23" s="208">
        <v>0</v>
      </c>
      <c r="Z23" s="208">
        <f t="shared" si="7"/>
        <v>0</v>
      </c>
      <c r="AA23" s="208">
        <v>0</v>
      </c>
      <c r="AB23" s="208">
        <f t="shared" si="7"/>
        <v>0</v>
      </c>
      <c r="AC23" s="208">
        <f t="shared" si="7"/>
        <v>0</v>
      </c>
      <c r="AD23" s="725">
        <f>AD49</f>
        <v>3.55</v>
      </c>
      <c r="AE23" s="391">
        <v>0</v>
      </c>
      <c r="AF23" s="208">
        <f t="shared" si="3"/>
        <v>0</v>
      </c>
      <c r="AG23" s="391">
        <f t="shared" si="3"/>
        <v>0</v>
      </c>
      <c r="AH23" s="208">
        <f t="shared" si="3"/>
        <v>0</v>
      </c>
      <c r="AI23" s="208">
        <f t="shared" si="3"/>
        <v>2.7166666666666668</v>
      </c>
      <c r="AJ23" s="208">
        <f>AJ49</f>
        <v>0</v>
      </c>
      <c r="AK23" s="208">
        <f t="shared" ref="AK23:BC23" si="8">AK49</f>
        <v>0</v>
      </c>
      <c r="AL23" s="208">
        <f t="shared" si="8"/>
        <v>0</v>
      </c>
      <c r="AM23" s="208">
        <f t="shared" si="8"/>
        <v>0</v>
      </c>
      <c r="AN23" s="208">
        <f t="shared" si="8"/>
        <v>0</v>
      </c>
      <c r="AO23" s="208">
        <f t="shared" si="8"/>
        <v>0</v>
      </c>
      <c r="AP23" s="208">
        <f t="shared" si="8"/>
        <v>0</v>
      </c>
      <c r="AQ23" s="208">
        <f t="shared" si="8"/>
        <v>0</v>
      </c>
      <c r="AR23" s="208">
        <f t="shared" si="8"/>
        <v>0</v>
      </c>
      <c r="AS23" s="208">
        <f t="shared" si="8"/>
        <v>0</v>
      </c>
      <c r="AT23" s="208">
        <f t="shared" si="8"/>
        <v>2.7170000000000001</v>
      </c>
      <c r="AU23" s="208">
        <f t="shared" si="8"/>
        <v>0</v>
      </c>
      <c r="AV23" s="208">
        <f t="shared" si="8"/>
        <v>0</v>
      </c>
      <c r="AW23" s="208">
        <f t="shared" si="8"/>
        <v>0</v>
      </c>
      <c r="AX23" s="208">
        <f t="shared" si="8"/>
        <v>2.7170000000000001</v>
      </c>
      <c r="AY23" s="208">
        <f t="shared" si="8"/>
        <v>0.83299999999999996</v>
      </c>
      <c r="AZ23" s="208">
        <f t="shared" si="8"/>
        <v>0</v>
      </c>
      <c r="BA23" s="391">
        <f t="shared" si="8"/>
        <v>0</v>
      </c>
      <c r="BB23" s="208">
        <f t="shared" si="8"/>
        <v>0.83299999999999996</v>
      </c>
      <c r="BC23" s="209">
        <f t="shared" si="8"/>
        <v>0</v>
      </c>
    </row>
    <row r="24" spans="1:65">
      <c r="A24" s="413">
        <v>1</v>
      </c>
      <c r="B24" s="416" t="s">
        <v>31</v>
      </c>
      <c r="C24" s="415" t="s">
        <v>24</v>
      </c>
      <c r="D24" s="725">
        <f>D25+D37+D49</f>
        <v>29.166000000000004</v>
      </c>
      <c r="E24" s="725">
        <v>0</v>
      </c>
      <c r="F24" s="208">
        <v>0</v>
      </c>
      <c r="G24" s="208">
        <v>0</v>
      </c>
      <c r="H24" s="208">
        <f t="shared" ref="H24:AC24" si="9">H25+H37+H49</f>
        <v>0</v>
      </c>
      <c r="I24" s="208">
        <f t="shared" si="9"/>
        <v>3.26</v>
      </c>
      <c r="J24" s="208">
        <f t="shared" si="9"/>
        <v>0</v>
      </c>
      <c r="K24" s="208">
        <f t="shared" si="9"/>
        <v>0</v>
      </c>
      <c r="L24" s="208">
        <f t="shared" si="9"/>
        <v>0</v>
      </c>
      <c r="M24" s="208">
        <f t="shared" si="9"/>
        <v>0</v>
      </c>
      <c r="N24" s="208">
        <f t="shared" si="9"/>
        <v>0</v>
      </c>
      <c r="O24" s="208">
        <f t="shared" si="9"/>
        <v>6.9909999999999997</v>
      </c>
      <c r="P24" s="208">
        <f t="shared" si="9"/>
        <v>0</v>
      </c>
      <c r="Q24" s="208">
        <f t="shared" si="9"/>
        <v>6.9909999999999997</v>
      </c>
      <c r="R24" s="208">
        <f t="shared" si="9"/>
        <v>0.48199999999999998</v>
      </c>
      <c r="S24" s="208">
        <f t="shared" si="9"/>
        <v>0</v>
      </c>
      <c r="T24" s="208">
        <f t="shared" si="9"/>
        <v>0.73399999999999999</v>
      </c>
      <c r="U24" s="208">
        <f t="shared" si="9"/>
        <v>0</v>
      </c>
      <c r="V24" s="208">
        <f t="shared" si="9"/>
        <v>0.73399999999999999</v>
      </c>
      <c r="W24" s="208">
        <f t="shared" si="9"/>
        <v>0</v>
      </c>
      <c r="X24" s="208">
        <f t="shared" si="9"/>
        <v>0</v>
      </c>
      <c r="Y24" s="208">
        <v>0</v>
      </c>
      <c r="Z24" s="208">
        <f t="shared" si="9"/>
        <v>0</v>
      </c>
      <c r="AA24" s="208">
        <v>0</v>
      </c>
      <c r="AB24" s="208">
        <f t="shared" si="9"/>
        <v>0</v>
      </c>
      <c r="AC24" s="208">
        <f t="shared" si="9"/>
        <v>0</v>
      </c>
      <c r="AD24" s="725">
        <f>AD25+AD37+AD49</f>
        <v>24.305000000000003</v>
      </c>
      <c r="AE24" s="391">
        <v>0</v>
      </c>
      <c r="AF24" s="208">
        <f t="shared" si="3"/>
        <v>0</v>
      </c>
      <c r="AG24" s="391">
        <f t="shared" si="3"/>
        <v>0</v>
      </c>
      <c r="AH24" s="208">
        <f t="shared" si="3"/>
        <v>0</v>
      </c>
      <c r="AI24" s="208">
        <f t="shared" si="3"/>
        <v>2.7166666666666668</v>
      </c>
      <c r="AJ24" s="208">
        <f>AJ25+AJ37+AJ49</f>
        <v>0</v>
      </c>
      <c r="AK24" s="208">
        <f t="shared" ref="AK24:BC24" si="10">AK25+AK37+AK49</f>
        <v>0</v>
      </c>
      <c r="AL24" s="208">
        <f t="shared" si="10"/>
        <v>0</v>
      </c>
      <c r="AM24" s="208">
        <f t="shared" si="10"/>
        <v>0</v>
      </c>
      <c r="AN24" s="208">
        <f t="shared" si="10"/>
        <v>0</v>
      </c>
      <c r="AO24" s="208">
        <f t="shared" si="10"/>
        <v>0</v>
      </c>
      <c r="AP24" s="208">
        <f t="shared" si="10"/>
        <v>0</v>
      </c>
      <c r="AQ24" s="391">
        <f t="shared" si="10"/>
        <v>0</v>
      </c>
      <c r="AR24" s="208">
        <f t="shared" si="10"/>
        <v>0</v>
      </c>
      <c r="AS24" s="208">
        <f t="shared" si="10"/>
        <v>0</v>
      </c>
      <c r="AT24" s="208">
        <f t="shared" si="10"/>
        <v>3.2170000000000001</v>
      </c>
      <c r="AU24" s="208">
        <f t="shared" si="10"/>
        <v>0.5</v>
      </c>
      <c r="AV24" s="208">
        <f t="shared" si="10"/>
        <v>0</v>
      </c>
      <c r="AW24" s="208">
        <f t="shared" si="10"/>
        <v>0</v>
      </c>
      <c r="AX24" s="208">
        <f t="shared" si="10"/>
        <v>2.7170000000000001</v>
      </c>
      <c r="AY24" s="208">
        <f t="shared" si="10"/>
        <v>19.875</v>
      </c>
      <c r="AZ24" s="208">
        <f t="shared" si="10"/>
        <v>2.3246666666666669</v>
      </c>
      <c r="BA24" s="391">
        <f t="shared" si="10"/>
        <v>16.716999999999999</v>
      </c>
      <c r="BB24" s="208">
        <f t="shared" si="10"/>
        <v>0.83299999999999996</v>
      </c>
      <c r="BC24" s="209">
        <f t="shared" si="10"/>
        <v>0</v>
      </c>
    </row>
    <row r="25" spans="1:65">
      <c r="A25" s="417" t="s">
        <v>32</v>
      </c>
      <c r="B25" s="414" t="s">
        <v>33</v>
      </c>
      <c r="C25" s="415" t="s">
        <v>24</v>
      </c>
      <c r="D25" s="725">
        <f>D26+D34</f>
        <v>7.1159999999999997</v>
      </c>
      <c r="E25" s="725">
        <v>0</v>
      </c>
      <c r="F25" s="208">
        <f>F26</f>
        <v>0</v>
      </c>
      <c r="G25" s="208">
        <v>0</v>
      </c>
      <c r="H25" s="208">
        <f t="shared" ref="H25:AC25" si="11">H26</f>
        <v>0</v>
      </c>
      <c r="I25" s="208">
        <f t="shared" si="11"/>
        <v>0</v>
      </c>
      <c r="J25" s="208">
        <f t="shared" si="11"/>
        <v>0</v>
      </c>
      <c r="K25" s="208">
        <f t="shared" si="11"/>
        <v>0</v>
      </c>
      <c r="L25" s="208">
        <f t="shared" si="11"/>
        <v>0</v>
      </c>
      <c r="M25" s="208">
        <f t="shared" si="11"/>
        <v>0</v>
      </c>
      <c r="N25" s="208">
        <f t="shared" si="11"/>
        <v>0</v>
      </c>
      <c r="O25" s="208">
        <f t="shared" si="11"/>
        <v>0</v>
      </c>
      <c r="P25" s="208">
        <f t="shared" si="11"/>
        <v>0</v>
      </c>
      <c r="Q25" s="208">
        <f t="shared" si="11"/>
        <v>0</v>
      </c>
      <c r="R25" s="208">
        <f t="shared" si="11"/>
        <v>0</v>
      </c>
      <c r="S25" s="208">
        <f t="shared" si="11"/>
        <v>0</v>
      </c>
      <c r="T25" s="208">
        <f t="shared" si="11"/>
        <v>0.73399999999999999</v>
      </c>
      <c r="U25" s="208">
        <f t="shared" si="11"/>
        <v>0</v>
      </c>
      <c r="V25" s="208">
        <f t="shared" si="11"/>
        <v>0.73399999999999999</v>
      </c>
      <c r="W25" s="208">
        <f t="shared" si="11"/>
        <v>0</v>
      </c>
      <c r="X25" s="208">
        <f t="shared" si="11"/>
        <v>0</v>
      </c>
      <c r="Y25" s="208">
        <v>0</v>
      </c>
      <c r="Z25" s="208">
        <f t="shared" si="11"/>
        <v>0</v>
      </c>
      <c r="AA25" s="208">
        <v>0</v>
      </c>
      <c r="AB25" s="208">
        <f t="shared" si="11"/>
        <v>0</v>
      </c>
      <c r="AC25" s="208">
        <f t="shared" si="11"/>
        <v>0</v>
      </c>
      <c r="AD25" s="725">
        <f>AD26+AD34</f>
        <v>5.93</v>
      </c>
      <c r="AE25" s="391">
        <v>0</v>
      </c>
      <c r="AF25" s="208">
        <f t="shared" si="3"/>
        <v>0</v>
      </c>
      <c r="AG25" s="391">
        <f t="shared" si="3"/>
        <v>0</v>
      </c>
      <c r="AH25" s="208">
        <f t="shared" si="3"/>
        <v>0</v>
      </c>
      <c r="AI25" s="208">
        <f t="shared" si="3"/>
        <v>0</v>
      </c>
      <c r="AJ25" s="208">
        <f>AJ26</f>
        <v>0</v>
      </c>
      <c r="AK25" s="208">
        <f t="shared" ref="AK25:BC25" si="12">AK26</f>
        <v>0</v>
      </c>
      <c r="AL25" s="208">
        <f t="shared" si="12"/>
        <v>0</v>
      </c>
      <c r="AM25" s="208">
        <f t="shared" si="12"/>
        <v>0</v>
      </c>
      <c r="AN25" s="208">
        <f t="shared" si="12"/>
        <v>0</v>
      </c>
      <c r="AO25" s="208">
        <f t="shared" si="12"/>
        <v>0</v>
      </c>
      <c r="AP25" s="208">
        <f t="shared" si="12"/>
        <v>0</v>
      </c>
      <c r="AQ25" s="208">
        <f t="shared" si="12"/>
        <v>0</v>
      </c>
      <c r="AR25" s="208">
        <f t="shared" si="12"/>
        <v>0</v>
      </c>
      <c r="AS25" s="208">
        <f t="shared" si="12"/>
        <v>0</v>
      </c>
      <c r="AT25" s="208">
        <f t="shared" si="12"/>
        <v>0</v>
      </c>
      <c r="AU25" s="208">
        <f t="shared" si="12"/>
        <v>0</v>
      </c>
      <c r="AV25" s="208">
        <f t="shared" si="12"/>
        <v>0</v>
      </c>
      <c r="AW25" s="208">
        <f t="shared" si="12"/>
        <v>0</v>
      </c>
      <c r="AX25" s="208">
        <f t="shared" si="12"/>
        <v>0</v>
      </c>
      <c r="AY25" s="208">
        <f t="shared" si="12"/>
        <v>4.7169999999999996</v>
      </c>
      <c r="AZ25" s="208">
        <f t="shared" si="12"/>
        <v>0</v>
      </c>
      <c r="BA25" s="391">
        <f t="shared" si="12"/>
        <v>4.7169999999999996</v>
      </c>
      <c r="BB25" s="208">
        <f t="shared" si="12"/>
        <v>0</v>
      </c>
      <c r="BC25" s="209">
        <f t="shared" si="12"/>
        <v>0</v>
      </c>
    </row>
    <row r="26" spans="1:65">
      <c r="A26" s="417" t="s">
        <v>34</v>
      </c>
      <c r="B26" s="418" t="s">
        <v>35</v>
      </c>
      <c r="C26" s="415" t="s">
        <v>24</v>
      </c>
      <c r="D26" s="725">
        <f>D27+D30+D32</f>
        <v>6.4659999999999993</v>
      </c>
      <c r="E26" s="725">
        <v>0</v>
      </c>
      <c r="F26" s="208">
        <f>F27+F30+F32</f>
        <v>0</v>
      </c>
      <c r="G26" s="208">
        <f>G27+G30+G32</f>
        <v>6.4659999999999993</v>
      </c>
      <c r="H26" s="208">
        <f t="shared" ref="H26:AC26" si="13">H27+H30+H32</f>
        <v>0</v>
      </c>
      <c r="I26" s="208">
        <f t="shared" si="13"/>
        <v>0</v>
      </c>
      <c r="J26" s="208">
        <f t="shared" si="13"/>
        <v>0</v>
      </c>
      <c r="K26" s="208">
        <f t="shared" si="13"/>
        <v>0</v>
      </c>
      <c r="L26" s="208">
        <f t="shared" si="13"/>
        <v>0</v>
      </c>
      <c r="M26" s="208">
        <f t="shared" si="13"/>
        <v>0</v>
      </c>
      <c r="N26" s="208">
        <f t="shared" si="13"/>
        <v>0</v>
      </c>
      <c r="O26" s="208">
        <f t="shared" si="13"/>
        <v>0</v>
      </c>
      <c r="P26" s="208">
        <f t="shared" si="13"/>
        <v>0</v>
      </c>
      <c r="Q26" s="208">
        <f t="shared" si="13"/>
        <v>0</v>
      </c>
      <c r="R26" s="208">
        <f t="shared" si="13"/>
        <v>0</v>
      </c>
      <c r="S26" s="208">
        <f t="shared" si="13"/>
        <v>0</v>
      </c>
      <c r="T26" s="208">
        <f t="shared" si="13"/>
        <v>0.73399999999999999</v>
      </c>
      <c r="U26" s="208">
        <f t="shared" si="13"/>
        <v>0</v>
      </c>
      <c r="V26" s="208">
        <f t="shared" si="13"/>
        <v>0.73399999999999999</v>
      </c>
      <c r="W26" s="208">
        <f t="shared" si="13"/>
        <v>0</v>
      </c>
      <c r="X26" s="208">
        <f t="shared" si="13"/>
        <v>0</v>
      </c>
      <c r="Y26" s="208">
        <v>0</v>
      </c>
      <c r="Z26" s="208">
        <f t="shared" si="13"/>
        <v>0</v>
      </c>
      <c r="AA26" s="208">
        <v>0</v>
      </c>
      <c r="AB26" s="208">
        <f t="shared" si="13"/>
        <v>0</v>
      </c>
      <c r="AC26" s="208">
        <f t="shared" si="13"/>
        <v>0</v>
      </c>
      <c r="AD26" s="725">
        <f>AD27+AD30+AD32</f>
        <v>5.3879999999999999</v>
      </c>
      <c r="AE26" s="391">
        <v>0</v>
      </c>
      <c r="AF26" s="208">
        <f t="shared" si="3"/>
        <v>0</v>
      </c>
      <c r="AG26" s="391">
        <f t="shared" si="3"/>
        <v>5.3883333333333328</v>
      </c>
      <c r="AH26" s="208">
        <f t="shared" si="3"/>
        <v>0</v>
      </c>
      <c r="AI26" s="208">
        <f t="shared" si="3"/>
        <v>0</v>
      </c>
      <c r="AJ26" s="208">
        <f>AJ27+AJ30+AJ32</f>
        <v>0</v>
      </c>
      <c r="AK26" s="208">
        <f t="shared" ref="AK26:BC26" si="14">AK27+AK30+AK32</f>
        <v>0</v>
      </c>
      <c r="AL26" s="208">
        <f t="shared" si="14"/>
        <v>0</v>
      </c>
      <c r="AM26" s="208">
        <f t="shared" si="14"/>
        <v>0</v>
      </c>
      <c r="AN26" s="208">
        <f t="shared" si="14"/>
        <v>0</v>
      </c>
      <c r="AO26" s="208">
        <f t="shared" si="14"/>
        <v>0</v>
      </c>
      <c r="AP26" s="208">
        <f t="shared" si="14"/>
        <v>0</v>
      </c>
      <c r="AQ26" s="208">
        <f t="shared" si="14"/>
        <v>0</v>
      </c>
      <c r="AR26" s="208">
        <f t="shared" si="14"/>
        <v>0</v>
      </c>
      <c r="AS26" s="208">
        <f t="shared" si="14"/>
        <v>0</v>
      </c>
      <c r="AT26" s="208">
        <f t="shared" si="14"/>
        <v>0</v>
      </c>
      <c r="AU26" s="208">
        <f t="shared" si="14"/>
        <v>0</v>
      </c>
      <c r="AV26" s="208">
        <f t="shared" si="14"/>
        <v>0</v>
      </c>
      <c r="AW26" s="208">
        <f t="shared" si="14"/>
        <v>0</v>
      </c>
      <c r="AX26" s="208">
        <f t="shared" si="14"/>
        <v>0</v>
      </c>
      <c r="AY26" s="208">
        <f t="shared" si="14"/>
        <v>4.7169999999999996</v>
      </c>
      <c r="AZ26" s="208">
        <f t="shared" si="14"/>
        <v>0</v>
      </c>
      <c r="BA26" s="391">
        <f t="shared" si="14"/>
        <v>4.7169999999999996</v>
      </c>
      <c r="BB26" s="208">
        <f t="shared" si="14"/>
        <v>0</v>
      </c>
      <c r="BC26" s="209">
        <f t="shared" si="14"/>
        <v>0</v>
      </c>
    </row>
    <row r="27" spans="1:65">
      <c r="A27" s="417" t="s">
        <v>36</v>
      </c>
      <c r="B27" s="418" t="s">
        <v>37</v>
      </c>
      <c r="C27" s="415" t="s">
        <v>24</v>
      </c>
      <c r="D27" s="725">
        <f>SUM(D28:D29)</f>
        <v>4.7050000000000001</v>
      </c>
      <c r="E27" s="725">
        <v>0</v>
      </c>
      <c r="F27" s="443">
        <f>F28+F29</f>
        <v>0</v>
      </c>
      <c r="G27" s="443">
        <f t="shared" ref="G27:AC27" si="15">G28+G29</f>
        <v>4.7050000000000001</v>
      </c>
      <c r="H27" s="443">
        <f t="shared" si="15"/>
        <v>0</v>
      </c>
      <c r="I27" s="443">
        <f t="shared" si="15"/>
        <v>0</v>
      </c>
      <c r="J27" s="443">
        <f t="shared" si="15"/>
        <v>0</v>
      </c>
      <c r="K27" s="443">
        <f t="shared" si="15"/>
        <v>0</v>
      </c>
      <c r="L27" s="443">
        <f t="shared" si="15"/>
        <v>0</v>
      </c>
      <c r="M27" s="443">
        <f t="shared" si="15"/>
        <v>0</v>
      </c>
      <c r="N27" s="443">
        <f t="shared" si="15"/>
        <v>0</v>
      </c>
      <c r="O27" s="443">
        <f t="shared" si="15"/>
        <v>0</v>
      </c>
      <c r="P27" s="443">
        <f t="shared" si="15"/>
        <v>0</v>
      </c>
      <c r="Q27" s="443">
        <f t="shared" si="15"/>
        <v>0</v>
      </c>
      <c r="R27" s="443">
        <f t="shared" si="15"/>
        <v>0</v>
      </c>
      <c r="S27" s="443">
        <f t="shared" si="15"/>
        <v>0</v>
      </c>
      <c r="T27" s="443">
        <f t="shared" si="15"/>
        <v>0</v>
      </c>
      <c r="U27" s="443">
        <f t="shared" si="15"/>
        <v>0</v>
      </c>
      <c r="V27" s="443">
        <f t="shared" si="15"/>
        <v>0</v>
      </c>
      <c r="W27" s="443">
        <f t="shared" si="15"/>
        <v>0</v>
      </c>
      <c r="X27" s="443">
        <f t="shared" si="15"/>
        <v>0</v>
      </c>
      <c r="Y27" s="443">
        <v>0</v>
      </c>
      <c r="Z27" s="443">
        <f t="shared" si="15"/>
        <v>0</v>
      </c>
      <c r="AA27" s="443">
        <v>0</v>
      </c>
      <c r="AB27" s="443">
        <f t="shared" si="15"/>
        <v>0</v>
      </c>
      <c r="AC27" s="443">
        <f t="shared" si="15"/>
        <v>0</v>
      </c>
      <c r="AD27" s="725">
        <f>SUM(AD28:AD29)</f>
        <v>3.92</v>
      </c>
      <c r="AE27" s="444">
        <v>0</v>
      </c>
      <c r="AF27" s="443">
        <f t="shared" si="3"/>
        <v>0</v>
      </c>
      <c r="AG27" s="444">
        <f t="shared" si="3"/>
        <v>3.9208333333333334</v>
      </c>
      <c r="AH27" s="443">
        <f t="shared" si="3"/>
        <v>0</v>
      </c>
      <c r="AI27" s="443">
        <f t="shared" si="3"/>
        <v>0</v>
      </c>
      <c r="AJ27" s="443">
        <f>AJ28+AJ29</f>
        <v>0</v>
      </c>
      <c r="AK27" s="443">
        <f t="shared" ref="AK27:BC27" si="16">AK28+AK29</f>
        <v>0</v>
      </c>
      <c r="AL27" s="443">
        <f t="shared" si="16"/>
        <v>0</v>
      </c>
      <c r="AM27" s="443">
        <f t="shared" si="16"/>
        <v>0</v>
      </c>
      <c r="AN27" s="443">
        <f t="shared" si="16"/>
        <v>0</v>
      </c>
      <c r="AO27" s="443">
        <f t="shared" si="16"/>
        <v>0</v>
      </c>
      <c r="AP27" s="443">
        <f t="shared" si="16"/>
        <v>0</v>
      </c>
      <c r="AQ27" s="443">
        <f t="shared" si="16"/>
        <v>0</v>
      </c>
      <c r="AR27" s="443">
        <f t="shared" si="16"/>
        <v>0</v>
      </c>
      <c r="AS27" s="443">
        <f t="shared" si="16"/>
        <v>0</v>
      </c>
      <c r="AT27" s="443">
        <f t="shared" si="16"/>
        <v>0</v>
      </c>
      <c r="AU27" s="443">
        <f t="shared" si="16"/>
        <v>0</v>
      </c>
      <c r="AV27" s="443">
        <f t="shared" si="16"/>
        <v>0</v>
      </c>
      <c r="AW27" s="443">
        <f t="shared" si="16"/>
        <v>0</v>
      </c>
      <c r="AX27" s="443">
        <f t="shared" si="16"/>
        <v>0</v>
      </c>
      <c r="AY27" s="443">
        <f t="shared" si="16"/>
        <v>3.92</v>
      </c>
      <c r="AZ27" s="443">
        <f t="shared" si="16"/>
        <v>0</v>
      </c>
      <c r="BA27" s="443">
        <f t="shared" si="16"/>
        <v>3.92</v>
      </c>
      <c r="BB27" s="443">
        <f t="shared" si="16"/>
        <v>0</v>
      </c>
      <c r="BC27" s="209">
        <f t="shared" si="16"/>
        <v>0</v>
      </c>
    </row>
    <row r="28" spans="1:65" s="571" customFormat="1">
      <c r="A28" s="582" t="s">
        <v>38</v>
      </c>
      <c r="B28" s="583" t="s">
        <v>39</v>
      </c>
      <c r="C28" s="584" t="s">
        <v>40</v>
      </c>
      <c r="D28" s="726">
        <v>4.282</v>
      </c>
      <c r="E28" s="726">
        <f>D28</f>
        <v>4.282</v>
      </c>
      <c r="F28" s="585">
        <v>0</v>
      </c>
      <c r="G28" s="586">
        <v>4.282</v>
      </c>
      <c r="H28" s="586">
        <v>0</v>
      </c>
      <c r="I28" s="585">
        <v>0</v>
      </c>
      <c r="J28" s="585">
        <v>0</v>
      </c>
      <c r="K28" s="585">
        <v>0</v>
      </c>
      <c r="L28" s="585">
        <v>0</v>
      </c>
      <c r="M28" s="585">
        <v>0</v>
      </c>
      <c r="N28" s="585">
        <v>0</v>
      </c>
      <c r="O28" s="585">
        <v>0</v>
      </c>
      <c r="P28" s="585">
        <v>0</v>
      </c>
      <c r="Q28" s="585">
        <v>0</v>
      </c>
      <c r="R28" s="585">
        <v>0</v>
      </c>
      <c r="S28" s="585">
        <v>0</v>
      </c>
      <c r="T28" s="585">
        <v>0</v>
      </c>
      <c r="U28" s="585">
        <v>0</v>
      </c>
      <c r="V28" s="585">
        <v>0</v>
      </c>
      <c r="W28" s="585">
        <v>0</v>
      </c>
      <c r="X28" s="585">
        <v>0</v>
      </c>
      <c r="Y28" s="727">
        <v>0</v>
      </c>
      <c r="Z28" s="585">
        <v>0</v>
      </c>
      <c r="AA28" s="586">
        <v>0</v>
      </c>
      <c r="AB28" s="586">
        <v>0</v>
      </c>
      <c r="AC28" s="585">
        <v>0</v>
      </c>
      <c r="AD28" s="726">
        <v>3.5680000000000001</v>
      </c>
      <c r="AE28" s="586">
        <f>AD28</f>
        <v>3.5680000000000001</v>
      </c>
      <c r="AF28" s="585">
        <f t="shared" si="3"/>
        <v>0</v>
      </c>
      <c r="AG28" s="586">
        <f t="shared" si="3"/>
        <v>3.5683333333333334</v>
      </c>
      <c r="AH28" s="585">
        <f t="shared" si="3"/>
        <v>0</v>
      </c>
      <c r="AI28" s="585">
        <f t="shared" si="3"/>
        <v>0</v>
      </c>
      <c r="AJ28" s="585">
        <f t="shared" si="3"/>
        <v>0</v>
      </c>
      <c r="AK28" s="585">
        <f t="shared" si="3"/>
        <v>0</v>
      </c>
      <c r="AL28" s="585">
        <f t="shared" si="3"/>
        <v>0</v>
      </c>
      <c r="AM28" s="585">
        <f t="shared" si="3"/>
        <v>0</v>
      </c>
      <c r="AN28" s="585">
        <f t="shared" si="3"/>
        <v>0</v>
      </c>
      <c r="AO28" s="585">
        <f t="shared" si="3"/>
        <v>0</v>
      </c>
      <c r="AP28" s="585">
        <f t="shared" si="3"/>
        <v>0</v>
      </c>
      <c r="AQ28" s="585">
        <f t="shared" si="3"/>
        <v>0</v>
      </c>
      <c r="AR28" s="585">
        <f t="shared" si="3"/>
        <v>0</v>
      </c>
      <c r="AS28" s="585">
        <f t="shared" si="3"/>
        <v>0</v>
      </c>
      <c r="AT28" s="585">
        <f t="shared" si="3"/>
        <v>0</v>
      </c>
      <c r="AU28" s="585">
        <f t="shared" si="3"/>
        <v>0</v>
      </c>
      <c r="AV28" s="585">
        <f t="shared" ref="AV28:AX29" si="17">V28/1.2</f>
        <v>0</v>
      </c>
      <c r="AW28" s="585">
        <f t="shared" si="17"/>
        <v>0</v>
      </c>
      <c r="AX28" s="585">
        <f t="shared" si="17"/>
        <v>0</v>
      </c>
      <c r="AY28" s="586">
        <f>AD28</f>
        <v>3.5680000000000001</v>
      </c>
      <c r="AZ28" s="585">
        <f t="shared" ref="AZ28:BC29" si="18">Z28/1.2</f>
        <v>0</v>
      </c>
      <c r="BA28" s="586">
        <f>AY28</f>
        <v>3.5680000000000001</v>
      </c>
      <c r="BB28" s="585">
        <f t="shared" si="18"/>
        <v>0</v>
      </c>
      <c r="BC28" s="720">
        <f t="shared" si="18"/>
        <v>0</v>
      </c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</row>
    <row r="29" spans="1:65" s="571" customFormat="1">
      <c r="A29" s="582" t="s">
        <v>41</v>
      </c>
      <c r="B29" s="583" t="s">
        <v>42</v>
      </c>
      <c r="C29" s="584" t="s">
        <v>43</v>
      </c>
      <c r="D29" s="726">
        <v>0.42299999999999999</v>
      </c>
      <c r="E29" s="726">
        <f>D29</f>
        <v>0.42299999999999999</v>
      </c>
      <c r="F29" s="585">
        <v>0</v>
      </c>
      <c r="G29" s="586">
        <v>0.42299999999999999</v>
      </c>
      <c r="H29" s="586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5">
        <v>0</v>
      </c>
      <c r="R29" s="585">
        <v>0</v>
      </c>
      <c r="S29" s="585">
        <v>0</v>
      </c>
      <c r="T29" s="585">
        <v>0</v>
      </c>
      <c r="U29" s="585">
        <v>0</v>
      </c>
      <c r="V29" s="585">
        <v>0</v>
      </c>
      <c r="W29" s="585">
        <v>0</v>
      </c>
      <c r="X29" s="585">
        <v>0</v>
      </c>
      <c r="Y29" s="727">
        <v>0</v>
      </c>
      <c r="Z29" s="585">
        <v>0</v>
      </c>
      <c r="AA29" s="586">
        <f>Y29</f>
        <v>0</v>
      </c>
      <c r="AB29" s="586">
        <v>0</v>
      </c>
      <c r="AC29" s="585">
        <v>0</v>
      </c>
      <c r="AD29" s="726">
        <v>0.35199999999999998</v>
      </c>
      <c r="AE29" s="586">
        <f>AD29</f>
        <v>0.35199999999999998</v>
      </c>
      <c r="AF29" s="585">
        <f t="shared" si="3"/>
        <v>0</v>
      </c>
      <c r="AG29" s="586">
        <f t="shared" si="3"/>
        <v>0.35249999999999998</v>
      </c>
      <c r="AH29" s="585">
        <f t="shared" si="3"/>
        <v>0</v>
      </c>
      <c r="AI29" s="585">
        <f t="shared" si="3"/>
        <v>0</v>
      </c>
      <c r="AJ29" s="585">
        <f t="shared" si="3"/>
        <v>0</v>
      </c>
      <c r="AK29" s="585">
        <f t="shared" si="3"/>
        <v>0</v>
      </c>
      <c r="AL29" s="585">
        <f t="shared" si="3"/>
        <v>0</v>
      </c>
      <c r="AM29" s="585">
        <f t="shared" si="3"/>
        <v>0</v>
      </c>
      <c r="AN29" s="585">
        <f t="shared" si="3"/>
        <v>0</v>
      </c>
      <c r="AO29" s="585">
        <f t="shared" si="3"/>
        <v>0</v>
      </c>
      <c r="AP29" s="585">
        <f t="shared" si="3"/>
        <v>0</v>
      </c>
      <c r="AQ29" s="585">
        <f t="shared" si="3"/>
        <v>0</v>
      </c>
      <c r="AR29" s="585">
        <f t="shared" si="3"/>
        <v>0</v>
      </c>
      <c r="AS29" s="585">
        <f t="shared" si="3"/>
        <v>0</v>
      </c>
      <c r="AT29" s="585">
        <f t="shared" si="3"/>
        <v>0</v>
      </c>
      <c r="AU29" s="585">
        <f t="shared" si="3"/>
        <v>0</v>
      </c>
      <c r="AV29" s="585">
        <f t="shared" si="17"/>
        <v>0</v>
      </c>
      <c r="AW29" s="585">
        <f t="shared" si="17"/>
        <v>0</v>
      </c>
      <c r="AX29" s="585">
        <f t="shared" si="17"/>
        <v>0</v>
      </c>
      <c r="AY29" s="586">
        <f>AD29</f>
        <v>0.35199999999999998</v>
      </c>
      <c r="AZ29" s="585">
        <f t="shared" si="18"/>
        <v>0</v>
      </c>
      <c r="BA29" s="586">
        <f>AY29</f>
        <v>0.35199999999999998</v>
      </c>
      <c r="BB29" s="585">
        <f t="shared" si="18"/>
        <v>0</v>
      </c>
      <c r="BC29" s="720">
        <f t="shared" si="18"/>
        <v>0</v>
      </c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</row>
    <row r="30" spans="1:65">
      <c r="A30" s="417" t="s">
        <v>44</v>
      </c>
      <c r="B30" s="418" t="s">
        <v>45</v>
      </c>
      <c r="C30" s="415" t="s">
        <v>24</v>
      </c>
      <c r="D30" s="725">
        <f>D31</f>
        <v>0.95599999999999996</v>
      </c>
      <c r="E30" s="725">
        <v>0</v>
      </c>
      <c r="F30" s="443">
        <f>F31</f>
        <v>0</v>
      </c>
      <c r="G30" s="443">
        <f t="shared" ref="G30:H30" si="19">G31</f>
        <v>0.95599999999999996</v>
      </c>
      <c r="H30" s="443">
        <f t="shared" si="19"/>
        <v>0</v>
      </c>
      <c r="I30" s="443">
        <f>I31</f>
        <v>0</v>
      </c>
      <c r="J30" s="443">
        <f t="shared" ref="J30:AC30" si="20">J31</f>
        <v>0</v>
      </c>
      <c r="K30" s="443">
        <f t="shared" si="20"/>
        <v>0</v>
      </c>
      <c r="L30" s="443">
        <f t="shared" si="20"/>
        <v>0</v>
      </c>
      <c r="M30" s="443">
        <f t="shared" si="20"/>
        <v>0</v>
      </c>
      <c r="N30" s="443">
        <f t="shared" si="20"/>
        <v>0</v>
      </c>
      <c r="O30" s="443">
        <f t="shared" si="20"/>
        <v>0</v>
      </c>
      <c r="P30" s="443">
        <f t="shared" si="20"/>
        <v>0</v>
      </c>
      <c r="Q30" s="443">
        <f t="shared" si="20"/>
        <v>0</v>
      </c>
      <c r="R30" s="443">
        <f t="shared" si="20"/>
        <v>0</v>
      </c>
      <c r="S30" s="443">
        <f t="shared" si="20"/>
        <v>0</v>
      </c>
      <c r="T30" s="443">
        <f t="shared" si="20"/>
        <v>0.73399999999999999</v>
      </c>
      <c r="U30" s="443">
        <f t="shared" si="20"/>
        <v>0</v>
      </c>
      <c r="V30" s="443">
        <f t="shared" si="20"/>
        <v>0.73399999999999999</v>
      </c>
      <c r="W30" s="443">
        <f t="shared" si="20"/>
        <v>0</v>
      </c>
      <c r="X30" s="443">
        <f t="shared" si="20"/>
        <v>0</v>
      </c>
      <c r="Y30" s="443">
        <v>0</v>
      </c>
      <c r="Z30" s="443">
        <f t="shared" si="20"/>
        <v>0</v>
      </c>
      <c r="AA30" s="443">
        <f t="shared" si="20"/>
        <v>0</v>
      </c>
      <c r="AB30" s="443">
        <f t="shared" si="20"/>
        <v>0</v>
      </c>
      <c r="AC30" s="443">
        <f t="shared" si="20"/>
        <v>0</v>
      </c>
      <c r="AD30" s="725">
        <f>AD31</f>
        <v>0.79700000000000004</v>
      </c>
      <c r="AE30" s="444">
        <v>0</v>
      </c>
      <c r="AF30" s="443">
        <f t="shared" si="3"/>
        <v>0</v>
      </c>
      <c r="AG30" s="444">
        <f t="shared" si="3"/>
        <v>0.79666666666666663</v>
      </c>
      <c r="AH30" s="443">
        <f t="shared" si="3"/>
        <v>0</v>
      </c>
      <c r="AI30" s="443">
        <f>AI31</f>
        <v>0</v>
      </c>
      <c r="AJ30" s="443">
        <f t="shared" ref="AJ30:BC30" si="21">AJ31</f>
        <v>0</v>
      </c>
      <c r="AK30" s="443">
        <f t="shared" si="21"/>
        <v>0</v>
      </c>
      <c r="AL30" s="443">
        <f t="shared" si="21"/>
        <v>0</v>
      </c>
      <c r="AM30" s="443">
        <f t="shared" si="21"/>
        <v>0</v>
      </c>
      <c r="AN30" s="443">
        <f t="shared" si="21"/>
        <v>0</v>
      </c>
      <c r="AO30" s="443">
        <f t="shared" si="21"/>
        <v>0</v>
      </c>
      <c r="AP30" s="443">
        <f t="shared" si="21"/>
        <v>0</v>
      </c>
      <c r="AQ30" s="443">
        <f t="shared" si="21"/>
        <v>0</v>
      </c>
      <c r="AR30" s="443">
        <f t="shared" si="21"/>
        <v>0</v>
      </c>
      <c r="AS30" s="443">
        <f t="shared" si="21"/>
        <v>0</v>
      </c>
      <c r="AT30" s="443">
        <f t="shared" si="21"/>
        <v>0</v>
      </c>
      <c r="AU30" s="443">
        <f t="shared" si="21"/>
        <v>0</v>
      </c>
      <c r="AV30" s="443">
        <f t="shared" si="21"/>
        <v>0</v>
      </c>
      <c r="AW30" s="443">
        <f t="shared" si="21"/>
        <v>0</v>
      </c>
      <c r="AX30" s="443">
        <f t="shared" si="21"/>
        <v>0</v>
      </c>
      <c r="AY30" s="443">
        <f t="shared" si="21"/>
        <v>0.79700000000000004</v>
      </c>
      <c r="AZ30" s="443">
        <f t="shared" si="21"/>
        <v>0</v>
      </c>
      <c r="BA30" s="443">
        <f t="shared" si="21"/>
        <v>0.79700000000000004</v>
      </c>
      <c r="BB30" s="443">
        <f t="shared" si="21"/>
        <v>0</v>
      </c>
      <c r="BC30" s="209">
        <f t="shared" si="21"/>
        <v>0</v>
      </c>
    </row>
    <row r="31" spans="1:65" s="571" customFormat="1">
      <c r="A31" s="587" t="s">
        <v>46</v>
      </c>
      <c r="B31" s="583" t="s">
        <v>47</v>
      </c>
      <c r="C31" s="584" t="s">
        <v>48</v>
      </c>
      <c r="D31" s="726">
        <v>0.95599999999999996</v>
      </c>
      <c r="E31" s="726">
        <f>D31</f>
        <v>0.95599999999999996</v>
      </c>
      <c r="F31" s="585">
        <v>0</v>
      </c>
      <c r="G31" s="586">
        <f>D31</f>
        <v>0.95599999999999996</v>
      </c>
      <c r="H31" s="585">
        <v>0</v>
      </c>
      <c r="I31" s="585">
        <v>0</v>
      </c>
      <c r="J31" s="585">
        <v>0</v>
      </c>
      <c r="K31" s="585">
        <v>0</v>
      </c>
      <c r="L31" s="585">
        <v>0</v>
      </c>
      <c r="M31" s="585">
        <v>0</v>
      </c>
      <c r="N31" s="585">
        <v>0</v>
      </c>
      <c r="O31" s="585">
        <v>0</v>
      </c>
      <c r="P31" s="585">
        <v>0</v>
      </c>
      <c r="Q31" s="585">
        <v>0</v>
      </c>
      <c r="R31" s="585">
        <v>0</v>
      </c>
      <c r="S31" s="585">
        <v>0</v>
      </c>
      <c r="T31" s="585">
        <v>0.73399999999999999</v>
      </c>
      <c r="U31" s="585">
        <v>0</v>
      </c>
      <c r="V31" s="585">
        <f>T31</f>
        <v>0.73399999999999999</v>
      </c>
      <c r="W31" s="585">
        <v>0</v>
      </c>
      <c r="X31" s="585">
        <v>0</v>
      </c>
      <c r="Y31" s="727">
        <v>0</v>
      </c>
      <c r="Z31" s="585">
        <v>0</v>
      </c>
      <c r="AA31" s="586">
        <f>Y31</f>
        <v>0</v>
      </c>
      <c r="AB31" s="585">
        <v>0</v>
      </c>
      <c r="AC31" s="585">
        <v>0</v>
      </c>
      <c r="AD31" s="726">
        <v>0.79700000000000004</v>
      </c>
      <c r="AE31" s="586">
        <f>AD31</f>
        <v>0.79700000000000004</v>
      </c>
      <c r="AF31" s="585">
        <f t="shared" si="3"/>
        <v>0</v>
      </c>
      <c r="AG31" s="586">
        <f>AE31</f>
        <v>0.79700000000000004</v>
      </c>
      <c r="AH31" s="585">
        <f t="shared" si="3"/>
        <v>0</v>
      </c>
      <c r="AI31" s="585">
        <f t="shared" si="3"/>
        <v>0</v>
      </c>
      <c r="AJ31" s="585">
        <f t="shared" si="3"/>
        <v>0</v>
      </c>
      <c r="AK31" s="585">
        <f t="shared" si="3"/>
        <v>0</v>
      </c>
      <c r="AL31" s="585">
        <f t="shared" si="3"/>
        <v>0</v>
      </c>
      <c r="AM31" s="585">
        <f t="shared" si="3"/>
        <v>0</v>
      </c>
      <c r="AN31" s="585">
        <f t="shared" si="3"/>
        <v>0</v>
      </c>
      <c r="AO31" s="585">
        <f t="shared" si="3"/>
        <v>0</v>
      </c>
      <c r="AP31" s="585">
        <f t="shared" si="3"/>
        <v>0</v>
      </c>
      <c r="AQ31" s="585">
        <f t="shared" si="3"/>
        <v>0</v>
      </c>
      <c r="AR31" s="585">
        <f t="shared" si="3"/>
        <v>0</v>
      </c>
      <c r="AS31" s="585">
        <f t="shared" si="3"/>
        <v>0</v>
      </c>
      <c r="AT31" s="585">
        <v>0</v>
      </c>
      <c r="AU31" s="585">
        <f t="shared" si="3"/>
        <v>0</v>
      </c>
      <c r="AV31" s="585">
        <f>AT31</f>
        <v>0</v>
      </c>
      <c r="AW31" s="585">
        <f t="shared" ref="AV31:AY46" si="22">W31/1.2</f>
        <v>0</v>
      </c>
      <c r="AX31" s="585">
        <f t="shared" si="22"/>
        <v>0</v>
      </c>
      <c r="AY31" s="586">
        <f>AD31</f>
        <v>0.79700000000000004</v>
      </c>
      <c r="AZ31" s="586">
        <f t="shared" ref="AZ31:BC46" si="23">Z31/1.2</f>
        <v>0</v>
      </c>
      <c r="BA31" s="586">
        <f>AY31</f>
        <v>0.79700000000000004</v>
      </c>
      <c r="BB31" s="586">
        <f t="shared" si="23"/>
        <v>0</v>
      </c>
      <c r="BC31" s="712">
        <f t="shared" si="23"/>
        <v>0</v>
      </c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</row>
    <row r="32" spans="1:65" ht="24.75">
      <c r="A32" s="413" t="s">
        <v>49</v>
      </c>
      <c r="B32" s="418" t="s">
        <v>50</v>
      </c>
      <c r="C32" s="415" t="s">
        <v>24</v>
      </c>
      <c r="D32" s="725">
        <f>D33</f>
        <v>0.80500000000000005</v>
      </c>
      <c r="E32" s="725">
        <v>0</v>
      </c>
      <c r="F32" s="443">
        <f>F33</f>
        <v>0</v>
      </c>
      <c r="G32" s="443">
        <f t="shared" ref="G32:H32" si="24">G33</f>
        <v>0.80500000000000005</v>
      </c>
      <c r="H32" s="443">
        <f t="shared" si="24"/>
        <v>0</v>
      </c>
      <c r="I32" s="443">
        <f>I33</f>
        <v>0</v>
      </c>
      <c r="J32" s="443">
        <f t="shared" ref="J32:AC32" si="25">J33</f>
        <v>0</v>
      </c>
      <c r="K32" s="443">
        <f t="shared" si="25"/>
        <v>0</v>
      </c>
      <c r="L32" s="443">
        <f t="shared" si="25"/>
        <v>0</v>
      </c>
      <c r="M32" s="443">
        <f t="shared" si="25"/>
        <v>0</v>
      </c>
      <c r="N32" s="443">
        <f t="shared" si="25"/>
        <v>0</v>
      </c>
      <c r="O32" s="443">
        <f t="shared" si="25"/>
        <v>0</v>
      </c>
      <c r="P32" s="443">
        <f t="shared" si="25"/>
        <v>0</v>
      </c>
      <c r="Q32" s="443">
        <f t="shared" si="25"/>
        <v>0</v>
      </c>
      <c r="R32" s="443">
        <f t="shared" si="25"/>
        <v>0</v>
      </c>
      <c r="S32" s="443">
        <f t="shared" si="25"/>
        <v>0</v>
      </c>
      <c r="T32" s="443">
        <f t="shared" si="25"/>
        <v>0</v>
      </c>
      <c r="U32" s="443">
        <f t="shared" si="25"/>
        <v>0</v>
      </c>
      <c r="V32" s="443">
        <f t="shared" si="25"/>
        <v>0</v>
      </c>
      <c r="W32" s="443">
        <f t="shared" si="25"/>
        <v>0</v>
      </c>
      <c r="X32" s="443">
        <f t="shared" si="25"/>
        <v>0</v>
      </c>
      <c r="Y32" s="443">
        <v>0</v>
      </c>
      <c r="Z32" s="443">
        <f t="shared" si="25"/>
        <v>0</v>
      </c>
      <c r="AA32" s="443">
        <f t="shared" si="25"/>
        <v>0</v>
      </c>
      <c r="AB32" s="443">
        <v>0</v>
      </c>
      <c r="AC32" s="443">
        <f t="shared" si="25"/>
        <v>0</v>
      </c>
      <c r="AD32" s="725">
        <f>AD33</f>
        <v>0.67100000000000004</v>
      </c>
      <c r="AE32" s="444">
        <v>0</v>
      </c>
      <c r="AF32" s="443">
        <f t="shared" si="3"/>
        <v>0</v>
      </c>
      <c r="AG32" s="444">
        <f t="shared" si="3"/>
        <v>0.67083333333333339</v>
      </c>
      <c r="AH32" s="443">
        <f t="shared" si="3"/>
        <v>0</v>
      </c>
      <c r="AI32" s="443">
        <f t="shared" si="3"/>
        <v>0</v>
      </c>
      <c r="AJ32" s="443">
        <f t="shared" si="3"/>
        <v>0</v>
      </c>
      <c r="AK32" s="443">
        <f t="shared" si="3"/>
        <v>0</v>
      </c>
      <c r="AL32" s="443">
        <f t="shared" si="3"/>
        <v>0</v>
      </c>
      <c r="AM32" s="443">
        <f t="shared" si="3"/>
        <v>0</v>
      </c>
      <c r="AN32" s="443">
        <f t="shared" si="3"/>
        <v>0</v>
      </c>
      <c r="AO32" s="443">
        <f t="shared" si="3"/>
        <v>0</v>
      </c>
      <c r="AP32" s="443">
        <f t="shared" si="3"/>
        <v>0</v>
      </c>
      <c r="AQ32" s="443">
        <f t="shared" si="3"/>
        <v>0</v>
      </c>
      <c r="AR32" s="443">
        <f t="shared" si="3"/>
        <v>0</v>
      </c>
      <c r="AS32" s="443">
        <f t="shared" si="3"/>
        <v>0</v>
      </c>
      <c r="AT32" s="443">
        <f t="shared" si="3"/>
        <v>0</v>
      </c>
      <c r="AU32" s="443">
        <f t="shared" si="3"/>
        <v>0</v>
      </c>
      <c r="AV32" s="443">
        <f t="shared" si="22"/>
        <v>0</v>
      </c>
      <c r="AW32" s="443">
        <f t="shared" si="22"/>
        <v>0</v>
      </c>
      <c r="AX32" s="443">
        <f t="shared" si="22"/>
        <v>0</v>
      </c>
      <c r="AY32" s="444">
        <f>Y32/1.2</f>
        <v>0</v>
      </c>
      <c r="AZ32" s="444">
        <f t="shared" si="23"/>
        <v>0</v>
      </c>
      <c r="BA32" s="444">
        <f t="shared" si="23"/>
        <v>0</v>
      </c>
      <c r="BB32" s="444">
        <f t="shared" si="23"/>
        <v>0</v>
      </c>
      <c r="BC32" s="721">
        <f t="shared" si="23"/>
        <v>0</v>
      </c>
    </row>
    <row r="33" spans="1:65" s="571" customFormat="1">
      <c r="A33" s="587" t="s">
        <v>51</v>
      </c>
      <c r="B33" s="583" t="s">
        <v>52</v>
      </c>
      <c r="C33" s="584" t="s">
        <v>53</v>
      </c>
      <c r="D33" s="726">
        <v>0.80500000000000005</v>
      </c>
      <c r="E33" s="726">
        <f>D33</f>
        <v>0.80500000000000005</v>
      </c>
      <c r="F33" s="585">
        <v>0</v>
      </c>
      <c r="G33" s="586">
        <f>D33</f>
        <v>0.80500000000000005</v>
      </c>
      <c r="H33" s="585">
        <v>0</v>
      </c>
      <c r="I33" s="585">
        <v>0</v>
      </c>
      <c r="J33" s="585">
        <v>0</v>
      </c>
      <c r="K33" s="585">
        <v>0</v>
      </c>
      <c r="L33" s="585">
        <v>0</v>
      </c>
      <c r="M33" s="585">
        <v>0</v>
      </c>
      <c r="N33" s="585">
        <v>0</v>
      </c>
      <c r="O33" s="585">
        <v>0</v>
      </c>
      <c r="P33" s="585">
        <v>0</v>
      </c>
      <c r="Q33" s="585">
        <v>0</v>
      </c>
      <c r="R33" s="585">
        <v>0</v>
      </c>
      <c r="S33" s="585">
        <v>0</v>
      </c>
      <c r="T33" s="585">
        <v>0</v>
      </c>
      <c r="U33" s="585">
        <v>0</v>
      </c>
      <c r="V33" s="585">
        <v>0</v>
      </c>
      <c r="W33" s="585">
        <v>0</v>
      </c>
      <c r="X33" s="585">
        <v>0</v>
      </c>
      <c r="Y33" s="727">
        <v>0</v>
      </c>
      <c r="Z33" s="585">
        <v>0</v>
      </c>
      <c r="AA33" s="586">
        <f>Y33</f>
        <v>0</v>
      </c>
      <c r="AB33" s="585">
        <v>0</v>
      </c>
      <c r="AC33" s="585">
        <v>0</v>
      </c>
      <c r="AD33" s="726">
        <v>0.67100000000000004</v>
      </c>
      <c r="AE33" s="586">
        <f>AD33</f>
        <v>0.67100000000000004</v>
      </c>
      <c r="AF33" s="585">
        <f t="shared" si="3"/>
        <v>0</v>
      </c>
      <c r="AG33" s="586">
        <f t="shared" si="3"/>
        <v>0.67083333333333339</v>
      </c>
      <c r="AH33" s="585">
        <f t="shared" si="3"/>
        <v>0</v>
      </c>
      <c r="AI33" s="585">
        <f t="shared" si="3"/>
        <v>0</v>
      </c>
      <c r="AJ33" s="585">
        <f t="shared" si="3"/>
        <v>0</v>
      </c>
      <c r="AK33" s="585">
        <f t="shared" si="3"/>
        <v>0</v>
      </c>
      <c r="AL33" s="585">
        <f t="shared" si="3"/>
        <v>0</v>
      </c>
      <c r="AM33" s="585">
        <f t="shared" si="3"/>
        <v>0</v>
      </c>
      <c r="AN33" s="585">
        <f t="shared" si="3"/>
        <v>0</v>
      </c>
      <c r="AO33" s="585">
        <f t="shared" si="3"/>
        <v>0</v>
      </c>
      <c r="AP33" s="585">
        <f t="shared" si="3"/>
        <v>0</v>
      </c>
      <c r="AQ33" s="585">
        <f t="shared" si="3"/>
        <v>0</v>
      </c>
      <c r="AR33" s="585">
        <f t="shared" si="3"/>
        <v>0</v>
      </c>
      <c r="AS33" s="585">
        <f t="shared" si="3"/>
        <v>0</v>
      </c>
      <c r="AT33" s="585">
        <f t="shared" si="3"/>
        <v>0</v>
      </c>
      <c r="AU33" s="585">
        <f t="shared" si="3"/>
        <v>0</v>
      </c>
      <c r="AV33" s="585">
        <f t="shared" si="22"/>
        <v>0</v>
      </c>
      <c r="AW33" s="585">
        <f t="shared" si="22"/>
        <v>0</v>
      </c>
      <c r="AX33" s="585">
        <f t="shared" si="22"/>
        <v>0</v>
      </c>
      <c r="AY33" s="586">
        <f>AD33</f>
        <v>0.67100000000000004</v>
      </c>
      <c r="AZ33" s="586">
        <f t="shared" si="23"/>
        <v>0</v>
      </c>
      <c r="BA33" s="586">
        <f>AY33</f>
        <v>0.67100000000000004</v>
      </c>
      <c r="BB33" s="586">
        <f t="shared" si="23"/>
        <v>0</v>
      </c>
      <c r="BC33" s="712">
        <f t="shared" si="23"/>
        <v>0</v>
      </c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</row>
    <row r="34" spans="1:65" ht="24.75">
      <c r="A34" s="417" t="s">
        <v>54</v>
      </c>
      <c r="B34" s="418" t="s">
        <v>55</v>
      </c>
      <c r="C34" s="415" t="s">
        <v>24</v>
      </c>
      <c r="D34" s="725">
        <f t="shared" ref="D34:E35" si="26">D35</f>
        <v>0.65</v>
      </c>
      <c r="E34" s="725">
        <f t="shared" si="26"/>
        <v>0.65</v>
      </c>
      <c r="F34" s="443">
        <f>F36</f>
        <v>0</v>
      </c>
      <c r="G34" s="443">
        <f t="shared" ref="G34:AC34" si="27">G36</f>
        <v>0.65</v>
      </c>
      <c r="H34" s="443">
        <f t="shared" si="27"/>
        <v>0</v>
      </c>
      <c r="I34" s="443">
        <f t="shared" si="27"/>
        <v>0</v>
      </c>
      <c r="J34" s="443">
        <f t="shared" si="27"/>
        <v>0</v>
      </c>
      <c r="K34" s="443">
        <f t="shared" si="27"/>
        <v>0</v>
      </c>
      <c r="L34" s="443">
        <f t="shared" si="27"/>
        <v>0</v>
      </c>
      <c r="M34" s="443">
        <f t="shared" si="27"/>
        <v>0</v>
      </c>
      <c r="N34" s="443">
        <f t="shared" si="27"/>
        <v>0</v>
      </c>
      <c r="O34" s="443">
        <f t="shared" si="27"/>
        <v>0</v>
      </c>
      <c r="P34" s="443">
        <f t="shared" si="27"/>
        <v>0</v>
      </c>
      <c r="Q34" s="443">
        <f t="shared" si="27"/>
        <v>0</v>
      </c>
      <c r="R34" s="443">
        <f t="shared" si="27"/>
        <v>0</v>
      </c>
      <c r="S34" s="443">
        <f t="shared" si="27"/>
        <v>0</v>
      </c>
      <c r="T34" s="443">
        <f t="shared" si="27"/>
        <v>0</v>
      </c>
      <c r="U34" s="443">
        <f t="shared" si="27"/>
        <v>0</v>
      </c>
      <c r="V34" s="443">
        <f t="shared" si="27"/>
        <v>0</v>
      </c>
      <c r="W34" s="443">
        <f t="shared" si="27"/>
        <v>0</v>
      </c>
      <c r="X34" s="443">
        <f t="shared" si="27"/>
        <v>0</v>
      </c>
      <c r="Y34" s="443">
        <v>0</v>
      </c>
      <c r="Z34" s="443">
        <f t="shared" si="27"/>
        <v>0</v>
      </c>
      <c r="AA34" s="443">
        <f t="shared" si="27"/>
        <v>0</v>
      </c>
      <c r="AB34" s="443">
        <v>0</v>
      </c>
      <c r="AC34" s="443">
        <f t="shared" si="27"/>
        <v>0</v>
      </c>
      <c r="AD34" s="725">
        <f t="shared" ref="AD34:AD35" si="28">AD35</f>
        <v>0.54200000000000004</v>
      </c>
      <c r="AE34" s="444">
        <f>AE36</f>
        <v>0.54200000000000004</v>
      </c>
      <c r="AF34" s="443">
        <f t="shared" si="3"/>
        <v>0</v>
      </c>
      <c r="AG34" s="444">
        <f t="shared" si="3"/>
        <v>0.54166666666666674</v>
      </c>
      <c r="AH34" s="443">
        <f t="shared" si="3"/>
        <v>0</v>
      </c>
      <c r="AI34" s="443">
        <f t="shared" si="3"/>
        <v>0</v>
      </c>
      <c r="AJ34" s="443">
        <f t="shared" si="3"/>
        <v>0</v>
      </c>
      <c r="AK34" s="443">
        <f t="shared" si="3"/>
        <v>0</v>
      </c>
      <c r="AL34" s="443">
        <f t="shared" si="3"/>
        <v>0</v>
      </c>
      <c r="AM34" s="443">
        <f t="shared" si="3"/>
        <v>0</v>
      </c>
      <c r="AN34" s="443">
        <f t="shared" si="3"/>
        <v>0</v>
      </c>
      <c r="AO34" s="443">
        <f t="shared" si="3"/>
        <v>0</v>
      </c>
      <c r="AP34" s="443">
        <f t="shared" si="3"/>
        <v>0</v>
      </c>
      <c r="AQ34" s="443">
        <f t="shared" si="3"/>
        <v>0</v>
      </c>
      <c r="AR34" s="443">
        <f t="shared" si="3"/>
        <v>0</v>
      </c>
      <c r="AS34" s="443">
        <f t="shared" si="3"/>
        <v>0</v>
      </c>
      <c r="AT34" s="443">
        <f t="shared" si="3"/>
        <v>0</v>
      </c>
      <c r="AU34" s="443">
        <f t="shared" si="3"/>
        <v>0</v>
      </c>
      <c r="AV34" s="443">
        <f t="shared" si="22"/>
        <v>0</v>
      </c>
      <c r="AW34" s="443">
        <f t="shared" si="22"/>
        <v>0</v>
      </c>
      <c r="AX34" s="443">
        <f t="shared" si="22"/>
        <v>0</v>
      </c>
      <c r="AY34" s="444">
        <f t="shared" si="22"/>
        <v>0</v>
      </c>
      <c r="AZ34" s="444">
        <f t="shared" si="23"/>
        <v>0</v>
      </c>
      <c r="BA34" s="444">
        <f t="shared" si="23"/>
        <v>0</v>
      </c>
      <c r="BB34" s="444">
        <f t="shared" si="23"/>
        <v>0</v>
      </c>
      <c r="BC34" s="721">
        <f t="shared" si="23"/>
        <v>0</v>
      </c>
    </row>
    <row r="35" spans="1:65" ht="24.75">
      <c r="A35" s="417" t="s">
        <v>56</v>
      </c>
      <c r="B35" s="418" t="s">
        <v>57</v>
      </c>
      <c r="C35" s="415" t="s">
        <v>24</v>
      </c>
      <c r="D35" s="725">
        <f t="shared" si="26"/>
        <v>0.65</v>
      </c>
      <c r="E35" s="725">
        <f t="shared" si="26"/>
        <v>0.65</v>
      </c>
      <c r="F35" s="443">
        <f>F36</f>
        <v>0</v>
      </c>
      <c r="G35" s="443">
        <f t="shared" ref="G35:AC35" si="29">G36</f>
        <v>0.65</v>
      </c>
      <c r="H35" s="443">
        <f t="shared" si="29"/>
        <v>0</v>
      </c>
      <c r="I35" s="443">
        <f t="shared" si="29"/>
        <v>0</v>
      </c>
      <c r="J35" s="443">
        <f t="shared" si="29"/>
        <v>0</v>
      </c>
      <c r="K35" s="443">
        <f t="shared" si="29"/>
        <v>0</v>
      </c>
      <c r="L35" s="443">
        <f t="shared" si="29"/>
        <v>0</v>
      </c>
      <c r="M35" s="443">
        <f t="shared" si="29"/>
        <v>0</v>
      </c>
      <c r="N35" s="443">
        <f t="shared" si="29"/>
        <v>0</v>
      </c>
      <c r="O35" s="443">
        <f t="shared" si="29"/>
        <v>0</v>
      </c>
      <c r="P35" s="443">
        <f t="shared" si="29"/>
        <v>0</v>
      </c>
      <c r="Q35" s="443">
        <f t="shared" si="29"/>
        <v>0</v>
      </c>
      <c r="R35" s="443">
        <f t="shared" si="29"/>
        <v>0</v>
      </c>
      <c r="S35" s="443">
        <f t="shared" si="29"/>
        <v>0</v>
      </c>
      <c r="T35" s="443">
        <f t="shared" si="29"/>
        <v>0</v>
      </c>
      <c r="U35" s="443">
        <f t="shared" si="29"/>
        <v>0</v>
      </c>
      <c r="V35" s="443">
        <f t="shared" si="29"/>
        <v>0</v>
      </c>
      <c r="W35" s="443">
        <f t="shared" si="29"/>
        <v>0</v>
      </c>
      <c r="X35" s="443">
        <f t="shared" si="29"/>
        <v>0</v>
      </c>
      <c r="Y35" s="443">
        <v>0</v>
      </c>
      <c r="Z35" s="443">
        <f t="shared" si="29"/>
        <v>0</v>
      </c>
      <c r="AA35" s="443">
        <f t="shared" si="29"/>
        <v>0</v>
      </c>
      <c r="AB35" s="443">
        <v>0</v>
      </c>
      <c r="AC35" s="443">
        <f t="shared" si="29"/>
        <v>0</v>
      </c>
      <c r="AD35" s="725">
        <f t="shared" si="28"/>
        <v>0.54200000000000004</v>
      </c>
      <c r="AE35" s="444">
        <f>AE36</f>
        <v>0.54200000000000004</v>
      </c>
      <c r="AF35" s="443">
        <f t="shared" si="3"/>
        <v>0</v>
      </c>
      <c r="AG35" s="444">
        <f t="shared" si="3"/>
        <v>0.54166666666666674</v>
      </c>
      <c r="AH35" s="443">
        <f t="shared" si="3"/>
        <v>0</v>
      </c>
      <c r="AI35" s="443">
        <f t="shared" si="3"/>
        <v>0</v>
      </c>
      <c r="AJ35" s="443">
        <f t="shared" si="3"/>
        <v>0</v>
      </c>
      <c r="AK35" s="443">
        <f t="shared" si="3"/>
        <v>0</v>
      </c>
      <c r="AL35" s="443">
        <f t="shared" si="3"/>
        <v>0</v>
      </c>
      <c r="AM35" s="443">
        <f t="shared" si="3"/>
        <v>0</v>
      </c>
      <c r="AN35" s="443">
        <f t="shared" si="3"/>
        <v>0</v>
      </c>
      <c r="AO35" s="443">
        <f t="shared" si="3"/>
        <v>0</v>
      </c>
      <c r="AP35" s="443">
        <f t="shared" si="3"/>
        <v>0</v>
      </c>
      <c r="AQ35" s="443">
        <f t="shared" si="3"/>
        <v>0</v>
      </c>
      <c r="AR35" s="443">
        <f t="shared" si="3"/>
        <v>0</v>
      </c>
      <c r="AS35" s="443">
        <f t="shared" si="3"/>
        <v>0</v>
      </c>
      <c r="AT35" s="443">
        <f t="shared" si="3"/>
        <v>0</v>
      </c>
      <c r="AU35" s="443">
        <f t="shared" si="3"/>
        <v>0</v>
      </c>
      <c r="AV35" s="443">
        <f t="shared" si="22"/>
        <v>0</v>
      </c>
      <c r="AW35" s="443">
        <f t="shared" si="22"/>
        <v>0</v>
      </c>
      <c r="AX35" s="443">
        <f t="shared" si="22"/>
        <v>0</v>
      </c>
      <c r="AY35" s="444">
        <f t="shared" si="22"/>
        <v>0</v>
      </c>
      <c r="AZ35" s="444">
        <f t="shared" si="23"/>
        <v>0</v>
      </c>
      <c r="BA35" s="444">
        <f t="shared" si="23"/>
        <v>0</v>
      </c>
      <c r="BB35" s="444">
        <f t="shared" si="23"/>
        <v>0</v>
      </c>
      <c r="BC35" s="721">
        <f t="shared" si="23"/>
        <v>0</v>
      </c>
    </row>
    <row r="36" spans="1:65" s="571" customFormat="1" ht="24.75">
      <c r="A36" s="582" t="s">
        <v>58</v>
      </c>
      <c r="B36" s="583" t="s">
        <v>59</v>
      </c>
      <c r="C36" s="584" t="s">
        <v>60</v>
      </c>
      <c r="D36" s="726">
        <v>0.65</v>
      </c>
      <c r="E36" s="726">
        <f>D36</f>
        <v>0.65</v>
      </c>
      <c r="F36" s="585">
        <v>0</v>
      </c>
      <c r="G36" s="586">
        <f>D36</f>
        <v>0.65</v>
      </c>
      <c r="H36" s="585">
        <v>0</v>
      </c>
      <c r="I36" s="585">
        <v>0</v>
      </c>
      <c r="J36" s="585">
        <v>0</v>
      </c>
      <c r="K36" s="585">
        <v>0</v>
      </c>
      <c r="L36" s="585">
        <v>0</v>
      </c>
      <c r="M36" s="585">
        <v>0</v>
      </c>
      <c r="N36" s="585">
        <v>0</v>
      </c>
      <c r="O36" s="585">
        <v>0</v>
      </c>
      <c r="P36" s="585">
        <v>0</v>
      </c>
      <c r="Q36" s="585">
        <v>0</v>
      </c>
      <c r="R36" s="585">
        <v>0</v>
      </c>
      <c r="S36" s="585">
        <v>0</v>
      </c>
      <c r="T36" s="585">
        <v>0</v>
      </c>
      <c r="U36" s="585">
        <v>0</v>
      </c>
      <c r="V36" s="585">
        <v>0</v>
      </c>
      <c r="W36" s="585">
        <v>0</v>
      </c>
      <c r="X36" s="585">
        <v>0</v>
      </c>
      <c r="Y36" s="585">
        <v>0</v>
      </c>
      <c r="Z36" s="585">
        <v>0</v>
      </c>
      <c r="AA36" s="585">
        <v>0</v>
      </c>
      <c r="AB36" s="585">
        <v>0</v>
      </c>
      <c r="AC36" s="585">
        <v>0</v>
      </c>
      <c r="AD36" s="726">
        <v>0.54200000000000004</v>
      </c>
      <c r="AE36" s="586">
        <f>AD36</f>
        <v>0.54200000000000004</v>
      </c>
      <c r="AF36" s="585">
        <f t="shared" si="3"/>
        <v>0</v>
      </c>
      <c r="AG36" s="586">
        <f t="shared" si="3"/>
        <v>0.54166666666666674</v>
      </c>
      <c r="AH36" s="585">
        <f t="shared" si="3"/>
        <v>0</v>
      </c>
      <c r="AI36" s="585">
        <f t="shared" si="3"/>
        <v>0</v>
      </c>
      <c r="AJ36" s="585">
        <f t="shared" si="3"/>
        <v>0</v>
      </c>
      <c r="AK36" s="585">
        <f t="shared" si="3"/>
        <v>0</v>
      </c>
      <c r="AL36" s="585">
        <f t="shared" si="3"/>
        <v>0</v>
      </c>
      <c r="AM36" s="585">
        <f t="shared" si="3"/>
        <v>0</v>
      </c>
      <c r="AN36" s="585">
        <f t="shared" si="3"/>
        <v>0</v>
      </c>
      <c r="AO36" s="585">
        <f t="shared" si="3"/>
        <v>0</v>
      </c>
      <c r="AP36" s="585">
        <f t="shared" si="3"/>
        <v>0</v>
      </c>
      <c r="AQ36" s="585">
        <f t="shared" si="3"/>
        <v>0</v>
      </c>
      <c r="AR36" s="585">
        <f t="shared" si="3"/>
        <v>0</v>
      </c>
      <c r="AS36" s="585">
        <f t="shared" si="3"/>
        <v>0</v>
      </c>
      <c r="AT36" s="586">
        <f>AD36</f>
        <v>0.54200000000000004</v>
      </c>
      <c r="AU36" s="585">
        <f t="shared" si="3"/>
        <v>0</v>
      </c>
      <c r="AV36" s="586">
        <f>AT36</f>
        <v>0.54200000000000004</v>
      </c>
      <c r="AW36" s="585">
        <f t="shared" si="22"/>
        <v>0</v>
      </c>
      <c r="AX36" s="585">
        <f t="shared" si="22"/>
        <v>0</v>
      </c>
      <c r="AY36" s="586">
        <f t="shared" si="22"/>
        <v>0</v>
      </c>
      <c r="AZ36" s="586">
        <f t="shared" si="23"/>
        <v>0</v>
      </c>
      <c r="BA36" s="586">
        <f t="shared" si="23"/>
        <v>0</v>
      </c>
      <c r="BB36" s="586">
        <f t="shared" si="23"/>
        <v>0</v>
      </c>
      <c r="BC36" s="712">
        <f t="shared" si="23"/>
        <v>0</v>
      </c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</row>
    <row r="37" spans="1:65">
      <c r="A37" s="417" t="s">
        <v>61</v>
      </c>
      <c r="B37" s="418" t="s">
        <v>62</v>
      </c>
      <c r="C37" s="415" t="s">
        <v>24</v>
      </c>
      <c r="D37" s="725">
        <f>SUM(D38:D48)</f>
        <v>17.790000000000003</v>
      </c>
      <c r="E37" s="725">
        <f t="shared" ref="E37:I37" si="30">SUM(E38:E48)</f>
        <v>17.790000000000003</v>
      </c>
      <c r="F37" s="725">
        <f t="shared" si="30"/>
        <v>3.3899999999999997</v>
      </c>
      <c r="G37" s="725">
        <f t="shared" si="30"/>
        <v>14.4</v>
      </c>
      <c r="H37" s="725">
        <f t="shared" si="30"/>
        <v>0</v>
      </c>
      <c r="I37" s="725">
        <f t="shared" si="30"/>
        <v>0</v>
      </c>
      <c r="J37" s="443">
        <f t="shared" ref="J37:AC37" si="31">SUM(J38:J48)</f>
        <v>0</v>
      </c>
      <c r="K37" s="443">
        <f t="shared" si="31"/>
        <v>0</v>
      </c>
      <c r="L37" s="443">
        <f t="shared" si="31"/>
        <v>0</v>
      </c>
      <c r="M37" s="443">
        <f t="shared" si="31"/>
        <v>0</v>
      </c>
      <c r="N37" s="443">
        <f t="shared" si="31"/>
        <v>0</v>
      </c>
      <c r="O37" s="443">
        <f t="shared" si="31"/>
        <v>6.9909999999999997</v>
      </c>
      <c r="P37" s="443">
        <f t="shared" si="31"/>
        <v>0</v>
      </c>
      <c r="Q37" s="443">
        <f t="shared" si="31"/>
        <v>6.9909999999999997</v>
      </c>
      <c r="R37" s="443">
        <f t="shared" si="31"/>
        <v>0</v>
      </c>
      <c r="S37" s="443">
        <f t="shared" si="31"/>
        <v>0</v>
      </c>
      <c r="T37" s="443">
        <f t="shared" si="31"/>
        <v>0</v>
      </c>
      <c r="U37" s="443">
        <f t="shared" si="31"/>
        <v>0</v>
      </c>
      <c r="V37" s="443">
        <f t="shared" si="31"/>
        <v>0</v>
      </c>
      <c r="W37" s="443">
        <f t="shared" si="31"/>
        <v>0</v>
      </c>
      <c r="X37" s="443">
        <f t="shared" si="31"/>
        <v>0</v>
      </c>
      <c r="Y37" s="444">
        <v>0</v>
      </c>
      <c r="Z37" s="443">
        <f t="shared" si="31"/>
        <v>0</v>
      </c>
      <c r="AA37" s="443">
        <v>0</v>
      </c>
      <c r="AB37" s="443">
        <v>0</v>
      </c>
      <c r="AC37" s="443">
        <f t="shared" si="31"/>
        <v>0</v>
      </c>
      <c r="AD37" s="725">
        <f>SUM(AD38:AD48)</f>
        <v>14.825000000000001</v>
      </c>
      <c r="AE37" s="725">
        <f>SUM(AE38:AE48)</f>
        <v>14.592000000000001</v>
      </c>
      <c r="AF37" s="725">
        <f t="shared" ref="AF37:AI37" si="32">SUM(AF38:AF48)</f>
        <v>2.8250000000000002</v>
      </c>
      <c r="AG37" s="725">
        <f t="shared" si="32"/>
        <v>12</v>
      </c>
      <c r="AH37" s="725">
        <f t="shared" si="32"/>
        <v>0</v>
      </c>
      <c r="AI37" s="725">
        <f t="shared" si="32"/>
        <v>0</v>
      </c>
      <c r="AJ37" s="443">
        <f>SUM(AK38:AK48)</f>
        <v>0</v>
      </c>
      <c r="AK37" s="443">
        <f>SUM(AK38:AK48)</f>
        <v>0</v>
      </c>
      <c r="AL37" s="443">
        <f t="shared" ref="AL37:BC37" si="33">SUM(AL38:AL48)</f>
        <v>0</v>
      </c>
      <c r="AM37" s="443">
        <f t="shared" si="33"/>
        <v>0</v>
      </c>
      <c r="AN37" s="443">
        <f t="shared" si="33"/>
        <v>0</v>
      </c>
      <c r="AO37" s="443">
        <f t="shared" si="33"/>
        <v>0</v>
      </c>
      <c r="AP37" s="443">
        <f t="shared" si="33"/>
        <v>0</v>
      </c>
      <c r="AQ37" s="444">
        <f t="shared" si="33"/>
        <v>0</v>
      </c>
      <c r="AR37" s="443">
        <f t="shared" si="33"/>
        <v>0</v>
      </c>
      <c r="AS37" s="443">
        <f t="shared" si="33"/>
        <v>0</v>
      </c>
      <c r="AT37" s="443">
        <f t="shared" si="33"/>
        <v>0.5</v>
      </c>
      <c r="AU37" s="443">
        <f t="shared" si="33"/>
        <v>0.5</v>
      </c>
      <c r="AV37" s="443">
        <f t="shared" si="33"/>
        <v>0</v>
      </c>
      <c r="AW37" s="443">
        <f t="shared" si="33"/>
        <v>0</v>
      </c>
      <c r="AX37" s="443">
        <f t="shared" si="33"/>
        <v>0</v>
      </c>
      <c r="AY37" s="443">
        <f t="shared" si="33"/>
        <v>14.325000000000001</v>
      </c>
      <c r="AZ37" s="443">
        <f t="shared" si="33"/>
        <v>2.3246666666666669</v>
      </c>
      <c r="BA37" s="443">
        <f t="shared" si="33"/>
        <v>12</v>
      </c>
      <c r="BB37" s="443">
        <f t="shared" si="33"/>
        <v>0</v>
      </c>
      <c r="BC37" s="622">
        <f t="shared" si="33"/>
        <v>0</v>
      </c>
    </row>
    <row r="38" spans="1:65" s="571" customFormat="1" ht="24.75">
      <c r="A38" s="587" t="s">
        <v>63</v>
      </c>
      <c r="B38" s="588" t="s">
        <v>64</v>
      </c>
      <c r="C38" s="584" t="s">
        <v>65</v>
      </c>
      <c r="D38" s="726">
        <v>0.6</v>
      </c>
      <c r="E38" s="726">
        <f>D38</f>
        <v>0.6</v>
      </c>
      <c r="F38" s="586">
        <f>D38</f>
        <v>0.6</v>
      </c>
      <c r="G38" s="585">
        <v>0</v>
      </c>
      <c r="H38" s="585">
        <v>0</v>
      </c>
      <c r="I38" s="585">
        <v>0</v>
      </c>
      <c r="J38" s="585">
        <v>0</v>
      </c>
      <c r="K38" s="585">
        <v>0</v>
      </c>
      <c r="L38" s="585">
        <v>0</v>
      </c>
      <c r="M38" s="585">
        <v>0</v>
      </c>
      <c r="N38" s="585">
        <v>0</v>
      </c>
      <c r="O38" s="585">
        <v>0</v>
      </c>
      <c r="P38" s="585">
        <v>0</v>
      </c>
      <c r="Q38" s="585">
        <v>0</v>
      </c>
      <c r="R38" s="585">
        <v>0</v>
      </c>
      <c r="S38" s="585">
        <v>0</v>
      </c>
      <c r="T38" s="585">
        <v>0</v>
      </c>
      <c r="U38" s="585">
        <v>0</v>
      </c>
      <c r="V38" s="585">
        <v>0</v>
      </c>
      <c r="W38" s="585">
        <v>0</v>
      </c>
      <c r="X38" s="585">
        <v>0</v>
      </c>
      <c r="Y38" s="727">
        <v>0</v>
      </c>
      <c r="Z38" s="585">
        <v>0</v>
      </c>
      <c r="AA38" s="585">
        <v>0</v>
      </c>
      <c r="AB38" s="585">
        <v>0</v>
      </c>
      <c r="AC38" s="585">
        <v>0</v>
      </c>
      <c r="AD38" s="726">
        <v>0.5</v>
      </c>
      <c r="AE38" s="586">
        <f>AD38</f>
        <v>0.5</v>
      </c>
      <c r="AF38" s="585">
        <f t="shared" si="3"/>
        <v>0.5</v>
      </c>
      <c r="AG38" s="586">
        <f t="shared" si="3"/>
        <v>0</v>
      </c>
      <c r="AH38" s="585">
        <f t="shared" si="3"/>
        <v>0</v>
      </c>
      <c r="AI38" s="585">
        <f t="shared" si="3"/>
        <v>0</v>
      </c>
      <c r="AJ38" s="585">
        <f t="shared" si="3"/>
        <v>0</v>
      </c>
      <c r="AK38" s="585">
        <f t="shared" si="3"/>
        <v>0</v>
      </c>
      <c r="AL38" s="585">
        <f t="shared" si="3"/>
        <v>0</v>
      </c>
      <c r="AM38" s="585">
        <f t="shared" si="3"/>
        <v>0</v>
      </c>
      <c r="AN38" s="585">
        <f t="shared" si="3"/>
        <v>0</v>
      </c>
      <c r="AO38" s="585">
        <f t="shared" si="3"/>
        <v>0</v>
      </c>
      <c r="AP38" s="585">
        <f t="shared" si="3"/>
        <v>0</v>
      </c>
      <c r="AQ38" s="585">
        <f t="shared" si="3"/>
        <v>0</v>
      </c>
      <c r="AR38" s="585">
        <f t="shared" si="3"/>
        <v>0</v>
      </c>
      <c r="AS38" s="585">
        <f t="shared" si="3"/>
        <v>0</v>
      </c>
      <c r="AT38" s="586">
        <f>AD38</f>
        <v>0.5</v>
      </c>
      <c r="AU38" s="586">
        <f>AT38</f>
        <v>0.5</v>
      </c>
      <c r="AV38" s="585">
        <f t="shared" ref="AV38:BC53" si="34">V38/1.2</f>
        <v>0</v>
      </c>
      <c r="AW38" s="585">
        <f t="shared" si="34"/>
        <v>0</v>
      </c>
      <c r="AX38" s="585">
        <f t="shared" si="34"/>
        <v>0</v>
      </c>
      <c r="AY38" s="586">
        <f t="shared" si="22"/>
        <v>0</v>
      </c>
      <c r="AZ38" s="586">
        <f t="shared" si="23"/>
        <v>0</v>
      </c>
      <c r="BA38" s="586">
        <f t="shared" si="23"/>
        <v>0</v>
      </c>
      <c r="BB38" s="586">
        <f t="shared" si="23"/>
        <v>0</v>
      </c>
      <c r="BC38" s="712">
        <f t="shared" si="23"/>
        <v>0</v>
      </c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</row>
    <row r="39" spans="1:65" s="571" customFormat="1" ht="34.5" customHeight="1">
      <c r="A39" s="587" t="s">
        <v>66</v>
      </c>
      <c r="B39" s="588" t="s">
        <v>67</v>
      </c>
      <c r="C39" s="584" t="s">
        <v>68</v>
      </c>
      <c r="D39" s="726">
        <v>0</v>
      </c>
      <c r="E39" s="726">
        <v>0</v>
      </c>
      <c r="F39" s="586">
        <f>E39</f>
        <v>0</v>
      </c>
      <c r="G39" s="585">
        <v>0</v>
      </c>
      <c r="H39" s="585">
        <v>0</v>
      </c>
      <c r="I39" s="585">
        <v>0</v>
      </c>
      <c r="J39" s="585">
        <v>0</v>
      </c>
      <c r="K39" s="585">
        <v>0</v>
      </c>
      <c r="L39" s="585">
        <v>0</v>
      </c>
      <c r="M39" s="585">
        <v>0</v>
      </c>
      <c r="N39" s="585">
        <v>0</v>
      </c>
      <c r="O39" s="585">
        <v>0</v>
      </c>
      <c r="P39" s="585">
        <v>0</v>
      </c>
      <c r="Q39" s="585">
        <v>0</v>
      </c>
      <c r="R39" s="585">
        <v>0</v>
      </c>
      <c r="S39" s="585">
        <v>0</v>
      </c>
      <c r="T39" s="585">
        <v>0</v>
      </c>
      <c r="U39" s="585">
        <v>0</v>
      </c>
      <c r="V39" s="585">
        <v>0</v>
      </c>
      <c r="W39" s="585">
        <v>0</v>
      </c>
      <c r="X39" s="585">
        <v>0</v>
      </c>
      <c r="Y39" s="727">
        <v>0</v>
      </c>
      <c r="Z39" s="586">
        <v>0</v>
      </c>
      <c r="AA39" s="585">
        <v>0</v>
      </c>
      <c r="AB39" s="585">
        <v>0</v>
      </c>
      <c r="AC39" s="585">
        <v>0</v>
      </c>
      <c r="AD39" s="726">
        <v>0</v>
      </c>
      <c r="AE39" s="586">
        <v>0</v>
      </c>
      <c r="AF39" s="585">
        <f t="shared" si="3"/>
        <v>0</v>
      </c>
      <c r="AG39" s="586">
        <f t="shared" si="3"/>
        <v>0</v>
      </c>
      <c r="AH39" s="585">
        <f t="shared" si="3"/>
        <v>0</v>
      </c>
      <c r="AI39" s="585">
        <f t="shared" si="3"/>
        <v>0</v>
      </c>
      <c r="AJ39" s="585">
        <f t="shared" si="3"/>
        <v>0</v>
      </c>
      <c r="AK39" s="585">
        <f t="shared" si="3"/>
        <v>0</v>
      </c>
      <c r="AL39" s="585">
        <f t="shared" si="3"/>
        <v>0</v>
      </c>
      <c r="AM39" s="585">
        <f t="shared" si="3"/>
        <v>0</v>
      </c>
      <c r="AN39" s="585">
        <f t="shared" si="3"/>
        <v>0</v>
      </c>
      <c r="AO39" s="585">
        <f t="shared" si="3"/>
        <v>0</v>
      </c>
      <c r="AP39" s="585">
        <f t="shared" si="3"/>
        <v>0</v>
      </c>
      <c r="AQ39" s="585">
        <f t="shared" si="3"/>
        <v>0</v>
      </c>
      <c r="AR39" s="585">
        <f t="shared" si="3"/>
        <v>0</v>
      </c>
      <c r="AS39" s="585">
        <f t="shared" si="3"/>
        <v>0</v>
      </c>
      <c r="AT39" s="585">
        <f t="shared" si="3"/>
        <v>0</v>
      </c>
      <c r="AU39" s="585">
        <f t="shared" si="3"/>
        <v>0</v>
      </c>
      <c r="AV39" s="585">
        <f t="shared" si="34"/>
        <v>0</v>
      </c>
      <c r="AW39" s="585">
        <f t="shared" si="34"/>
        <v>0</v>
      </c>
      <c r="AX39" s="585">
        <f t="shared" si="34"/>
        <v>0</v>
      </c>
      <c r="AY39" s="586">
        <f t="shared" si="22"/>
        <v>0</v>
      </c>
      <c r="AZ39" s="586">
        <f t="shared" si="23"/>
        <v>0</v>
      </c>
      <c r="BA39" s="586">
        <f t="shared" si="23"/>
        <v>0</v>
      </c>
      <c r="BB39" s="586">
        <f t="shared" si="23"/>
        <v>0</v>
      </c>
      <c r="BC39" s="712">
        <f t="shared" si="23"/>
        <v>0</v>
      </c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</row>
    <row r="40" spans="1:65" s="571" customFormat="1" ht="35.25" customHeight="1">
      <c r="A40" s="587" t="s">
        <v>69</v>
      </c>
      <c r="B40" s="588" t="s">
        <v>70</v>
      </c>
      <c r="C40" s="584" t="s">
        <v>71</v>
      </c>
      <c r="D40" s="726">
        <v>0</v>
      </c>
      <c r="E40" s="726">
        <v>0</v>
      </c>
      <c r="F40" s="589">
        <v>0</v>
      </c>
      <c r="G40" s="589">
        <v>0</v>
      </c>
      <c r="H40" s="585">
        <v>0</v>
      </c>
      <c r="I40" s="585">
        <v>0</v>
      </c>
      <c r="J40" s="585">
        <v>0</v>
      </c>
      <c r="K40" s="585">
        <v>0</v>
      </c>
      <c r="L40" s="585">
        <v>0</v>
      </c>
      <c r="M40" s="585">
        <v>0</v>
      </c>
      <c r="N40" s="585">
        <v>0</v>
      </c>
      <c r="O40" s="585">
        <v>0</v>
      </c>
      <c r="P40" s="585">
        <v>0</v>
      </c>
      <c r="Q40" s="585">
        <v>0</v>
      </c>
      <c r="R40" s="585">
        <v>0</v>
      </c>
      <c r="S40" s="585">
        <v>0</v>
      </c>
      <c r="T40" s="585">
        <v>0</v>
      </c>
      <c r="U40" s="585">
        <v>0</v>
      </c>
      <c r="V40" s="585">
        <v>0</v>
      </c>
      <c r="W40" s="585">
        <v>0</v>
      </c>
      <c r="X40" s="585">
        <v>0</v>
      </c>
      <c r="Y40" s="727">
        <v>0</v>
      </c>
      <c r="Z40" s="589">
        <v>0</v>
      </c>
      <c r="AA40" s="589">
        <v>0</v>
      </c>
      <c r="AB40" s="585">
        <v>0</v>
      </c>
      <c r="AC40" s="585">
        <v>0</v>
      </c>
      <c r="AD40" s="726">
        <v>0</v>
      </c>
      <c r="AE40" s="586">
        <v>0</v>
      </c>
      <c r="AF40" s="585">
        <f t="shared" si="3"/>
        <v>0</v>
      </c>
      <c r="AG40" s="586">
        <f t="shared" si="3"/>
        <v>0</v>
      </c>
      <c r="AH40" s="585">
        <f t="shared" si="3"/>
        <v>0</v>
      </c>
      <c r="AI40" s="585">
        <f t="shared" si="3"/>
        <v>0</v>
      </c>
      <c r="AJ40" s="585">
        <f t="shared" si="3"/>
        <v>0</v>
      </c>
      <c r="AK40" s="585">
        <f t="shared" si="3"/>
        <v>0</v>
      </c>
      <c r="AL40" s="585">
        <f t="shared" si="3"/>
        <v>0</v>
      </c>
      <c r="AM40" s="585">
        <f t="shared" si="3"/>
        <v>0</v>
      </c>
      <c r="AN40" s="585">
        <f t="shared" si="3"/>
        <v>0</v>
      </c>
      <c r="AO40" s="585">
        <f t="shared" si="3"/>
        <v>0</v>
      </c>
      <c r="AP40" s="585">
        <f t="shared" si="3"/>
        <v>0</v>
      </c>
      <c r="AQ40" s="585">
        <f t="shared" si="3"/>
        <v>0</v>
      </c>
      <c r="AR40" s="585">
        <f t="shared" si="3"/>
        <v>0</v>
      </c>
      <c r="AS40" s="585">
        <f t="shared" si="3"/>
        <v>0</v>
      </c>
      <c r="AT40" s="585">
        <f t="shared" si="3"/>
        <v>0</v>
      </c>
      <c r="AU40" s="585">
        <f t="shared" si="3"/>
        <v>0</v>
      </c>
      <c r="AV40" s="585">
        <f t="shared" si="34"/>
        <v>0</v>
      </c>
      <c r="AW40" s="585">
        <f t="shared" si="34"/>
        <v>0</v>
      </c>
      <c r="AX40" s="585">
        <f t="shared" si="34"/>
        <v>0</v>
      </c>
      <c r="AY40" s="586">
        <f t="shared" si="22"/>
        <v>0</v>
      </c>
      <c r="AZ40" s="586">
        <f t="shared" si="23"/>
        <v>0</v>
      </c>
      <c r="BA40" s="586">
        <f t="shared" si="23"/>
        <v>0</v>
      </c>
      <c r="BB40" s="586">
        <f t="shared" si="23"/>
        <v>0</v>
      </c>
      <c r="BC40" s="712">
        <f t="shared" si="23"/>
        <v>0</v>
      </c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</row>
    <row r="41" spans="1:65" s="571" customFormat="1" ht="34.5" customHeight="1">
      <c r="A41" s="587" t="s">
        <v>72</v>
      </c>
      <c r="B41" s="588" t="s">
        <v>73</v>
      </c>
      <c r="C41" s="584" t="s">
        <v>74</v>
      </c>
      <c r="D41" s="726">
        <v>0</v>
      </c>
      <c r="E41" s="726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0</v>
      </c>
      <c r="L41" s="585">
        <v>0</v>
      </c>
      <c r="M41" s="585">
        <v>0</v>
      </c>
      <c r="N41" s="585">
        <v>0</v>
      </c>
      <c r="O41" s="585">
        <v>0</v>
      </c>
      <c r="P41" s="585">
        <v>0</v>
      </c>
      <c r="Q41" s="585">
        <v>0</v>
      </c>
      <c r="R41" s="585">
        <v>0</v>
      </c>
      <c r="S41" s="585">
        <v>0</v>
      </c>
      <c r="T41" s="585">
        <v>0</v>
      </c>
      <c r="U41" s="585">
        <v>0</v>
      </c>
      <c r="V41" s="585">
        <v>0</v>
      </c>
      <c r="W41" s="585">
        <v>0</v>
      </c>
      <c r="X41" s="585">
        <v>0</v>
      </c>
      <c r="Y41" s="727">
        <v>0</v>
      </c>
      <c r="Z41" s="585">
        <v>0</v>
      </c>
      <c r="AA41" s="585">
        <v>0</v>
      </c>
      <c r="AB41" s="585">
        <v>0</v>
      </c>
      <c r="AC41" s="585">
        <v>0</v>
      </c>
      <c r="AD41" s="726">
        <v>0</v>
      </c>
      <c r="AE41" s="586">
        <f t="shared" ref="AE41:AE52" si="35">AD41</f>
        <v>0</v>
      </c>
      <c r="AF41" s="585">
        <f t="shared" si="3"/>
        <v>0</v>
      </c>
      <c r="AG41" s="586">
        <f t="shared" si="3"/>
        <v>0</v>
      </c>
      <c r="AH41" s="585">
        <f t="shared" si="3"/>
        <v>0</v>
      </c>
      <c r="AI41" s="585">
        <f t="shared" si="3"/>
        <v>0</v>
      </c>
      <c r="AJ41" s="585">
        <f t="shared" si="3"/>
        <v>0</v>
      </c>
      <c r="AK41" s="585">
        <f t="shared" si="3"/>
        <v>0</v>
      </c>
      <c r="AL41" s="585">
        <f t="shared" si="3"/>
        <v>0</v>
      </c>
      <c r="AM41" s="585">
        <f t="shared" si="3"/>
        <v>0</v>
      </c>
      <c r="AN41" s="585">
        <f t="shared" si="3"/>
        <v>0</v>
      </c>
      <c r="AO41" s="585">
        <f t="shared" si="3"/>
        <v>0</v>
      </c>
      <c r="AP41" s="585">
        <f t="shared" si="3"/>
        <v>0</v>
      </c>
      <c r="AQ41" s="585">
        <f t="shared" si="3"/>
        <v>0</v>
      </c>
      <c r="AR41" s="585">
        <f t="shared" si="3"/>
        <v>0</v>
      </c>
      <c r="AS41" s="585">
        <f t="shared" si="3"/>
        <v>0</v>
      </c>
      <c r="AT41" s="585">
        <f t="shared" si="3"/>
        <v>0</v>
      </c>
      <c r="AU41" s="585">
        <f t="shared" si="3"/>
        <v>0</v>
      </c>
      <c r="AV41" s="585">
        <f t="shared" si="34"/>
        <v>0</v>
      </c>
      <c r="AW41" s="585">
        <f t="shared" si="34"/>
        <v>0</v>
      </c>
      <c r="AX41" s="585">
        <f t="shared" si="34"/>
        <v>0</v>
      </c>
      <c r="AY41" s="586">
        <f t="shared" si="22"/>
        <v>0</v>
      </c>
      <c r="AZ41" s="586">
        <f t="shared" si="23"/>
        <v>0</v>
      </c>
      <c r="BA41" s="586">
        <f t="shared" si="23"/>
        <v>0</v>
      </c>
      <c r="BB41" s="586">
        <f t="shared" si="23"/>
        <v>0</v>
      </c>
      <c r="BC41" s="712">
        <f t="shared" si="23"/>
        <v>0</v>
      </c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</row>
    <row r="42" spans="1:65" s="571" customFormat="1" ht="33" customHeight="1">
      <c r="A42" s="587" t="s">
        <v>75</v>
      </c>
      <c r="B42" s="588" t="s">
        <v>76</v>
      </c>
      <c r="C42" s="584" t="s">
        <v>77</v>
      </c>
      <c r="D42" s="726">
        <v>0</v>
      </c>
      <c r="E42" s="726">
        <v>0</v>
      </c>
      <c r="F42" s="589">
        <v>0</v>
      </c>
      <c r="G42" s="589">
        <v>0</v>
      </c>
      <c r="H42" s="585">
        <v>0</v>
      </c>
      <c r="I42" s="585">
        <v>0</v>
      </c>
      <c r="J42" s="585">
        <v>0</v>
      </c>
      <c r="K42" s="585">
        <v>0</v>
      </c>
      <c r="L42" s="585">
        <v>0</v>
      </c>
      <c r="M42" s="585">
        <v>0</v>
      </c>
      <c r="N42" s="585">
        <v>0</v>
      </c>
      <c r="O42" s="585">
        <v>0</v>
      </c>
      <c r="P42" s="585">
        <v>0</v>
      </c>
      <c r="Q42" s="585">
        <v>0</v>
      </c>
      <c r="R42" s="585">
        <v>0</v>
      </c>
      <c r="S42" s="585">
        <v>0</v>
      </c>
      <c r="T42" s="585">
        <v>0</v>
      </c>
      <c r="U42" s="585">
        <v>0</v>
      </c>
      <c r="V42" s="585">
        <v>0</v>
      </c>
      <c r="W42" s="585">
        <v>0</v>
      </c>
      <c r="X42" s="585">
        <v>0</v>
      </c>
      <c r="Y42" s="727">
        <v>0</v>
      </c>
      <c r="Z42" s="589">
        <v>0</v>
      </c>
      <c r="AA42" s="589">
        <v>0</v>
      </c>
      <c r="AB42" s="585">
        <v>0</v>
      </c>
      <c r="AC42" s="585">
        <v>0</v>
      </c>
      <c r="AD42" s="726">
        <v>0</v>
      </c>
      <c r="AE42" s="586">
        <v>0</v>
      </c>
      <c r="AF42" s="585">
        <f t="shared" si="3"/>
        <v>0</v>
      </c>
      <c r="AG42" s="586">
        <f t="shared" si="3"/>
        <v>0</v>
      </c>
      <c r="AH42" s="585">
        <f t="shared" si="3"/>
        <v>0</v>
      </c>
      <c r="AI42" s="585">
        <f t="shared" si="3"/>
        <v>0</v>
      </c>
      <c r="AJ42" s="585">
        <f t="shared" si="3"/>
        <v>0</v>
      </c>
      <c r="AK42" s="585">
        <f t="shared" si="3"/>
        <v>0</v>
      </c>
      <c r="AL42" s="585">
        <f t="shared" si="3"/>
        <v>0</v>
      </c>
      <c r="AM42" s="585">
        <f t="shared" si="3"/>
        <v>0</v>
      </c>
      <c r="AN42" s="585">
        <f t="shared" si="3"/>
        <v>0</v>
      </c>
      <c r="AO42" s="585">
        <f t="shared" si="3"/>
        <v>0</v>
      </c>
      <c r="AP42" s="585">
        <f t="shared" si="3"/>
        <v>0</v>
      </c>
      <c r="AQ42" s="585">
        <f t="shared" si="3"/>
        <v>0</v>
      </c>
      <c r="AR42" s="585">
        <f t="shared" si="3"/>
        <v>0</v>
      </c>
      <c r="AS42" s="585">
        <f t="shared" si="3"/>
        <v>0</v>
      </c>
      <c r="AT42" s="585">
        <f t="shared" si="3"/>
        <v>0</v>
      </c>
      <c r="AU42" s="585">
        <f t="shared" si="3"/>
        <v>0</v>
      </c>
      <c r="AV42" s="585">
        <f t="shared" si="34"/>
        <v>0</v>
      </c>
      <c r="AW42" s="585">
        <f t="shared" si="34"/>
        <v>0</v>
      </c>
      <c r="AX42" s="585">
        <f t="shared" si="34"/>
        <v>0</v>
      </c>
      <c r="AY42" s="586">
        <f t="shared" si="22"/>
        <v>0</v>
      </c>
      <c r="AZ42" s="586">
        <f t="shared" si="23"/>
        <v>0</v>
      </c>
      <c r="BA42" s="586">
        <f t="shared" si="23"/>
        <v>0</v>
      </c>
      <c r="BB42" s="586">
        <f t="shared" si="23"/>
        <v>0</v>
      </c>
      <c r="BC42" s="712">
        <f t="shared" si="23"/>
        <v>0</v>
      </c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</row>
    <row r="43" spans="1:65" s="571" customFormat="1" ht="18" customHeight="1">
      <c r="A43" s="587" t="s">
        <v>78</v>
      </c>
      <c r="B43" s="588" t="s">
        <v>79</v>
      </c>
      <c r="C43" s="584" t="s">
        <v>80</v>
      </c>
      <c r="D43" s="726">
        <v>0</v>
      </c>
      <c r="E43" s="726">
        <v>0</v>
      </c>
      <c r="F43" s="585">
        <v>0</v>
      </c>
      <c r="G43" s="585">
        <v>0</v>
      </c>
      <c r="H43" s="585">
        <v>0</v>
      </c>
      <c r="I43" s="585">
        <v>0</v>
      </c>
      <c r="J43" s="585">
        <v>0</v>
      </c>
      <c r="K43" s="585">
        <v>0</v>
      </c>
      <c r="L43" s="585">
        <v>0</v>
      </c>
      <c r="M43" s="585">
        <v>0</v>
      </c>
      <c r="N43" s="585">
        <v>0</v>
      </c>
      <c r="O43" s="585">
        <v>0</v>
      </c>
      <c r="P43" s="585">
        <v>0</v>
      </c>
      <c r="Q43" s="585">
        <v>0</v>
      </c>
      <c r="R43" s="585">
        <v>0</v>
      </c>
      <c r="S43" s="585">
        <v>0</v>
      </c>
      <c r="T43" s="585">
        <v>0</v>
      </c>
      <c r="U43" s="585">
        <v>0</v>
      </c>
      <c r="V43" s="585">
        <v>0</v>
      </c>
      <c r="W43" s="585">
        <v>0</v>
      </c>
      <c r="X43" s="585">
        <v>0</v>
      </c>
      <c r="Y43" s="727">
        <v>0</v>
      </c>
      <c r="Z43" s="585">
        <v>0</v>
      </c>
      <c r="AA43" s="585">
        <v>0</v>
      </c>
      <c r="AB43" s="585">
        <v>0</v>
      </c>
      <c r="AC43" s="585">
        <v>0</v>
      </c>
      <c r="AD43" s="726">
        <v>0</v>
      </c>
      <c r="AE43" s="586">
        <v>0</v>
      </c>
      <c r="AF43" s="585">
        <f t="shared" si="3"/>
        <v>0</v>
      </c>
      <c r="AG43" s="586">
        <f t="shared" si="3"/>
        <v>0</v>
      </c>
      <c r="AH43" s="585">
        <f t="shared" si="3"/>
        <v>0</v>
      </c>
      <c r="AI43" s="585">
        <f t="shared" si="3"/>
        <v>0</v>
      </c>
      <c r="AJ43" s="585">
        <f t="shared" si="3"/>
        <v>0</v>
      </c>
      <c r="AK43" s="585">
        <f t="shared" si="3"/>
        <v>0</v>
      </c>
      <c r="AL43" s="585">
        <f t="shared" si="3"/>
        <v>0</v>
      </c>
      <c r="AM43" s="585">
        <f t="shared" si="3"/>
        <v>0</v>
      </c>
      <c r="AN43" s="585">
        <f t="shared" si="3"/>
        <v>0</v>
      </c>
      <c r="AO43" s="585">
        <f t="shared" si="3"/>
        <v>0</v>
      </c>
      <c r="AP43" s="585">
        <f t="shared" si="3"/>
        <v>0</v>
      </c>
      <c r="AQ43" s="585">
        <f t="shared" si="3"/>
        <v>0</v>
      </c>
      <c r="AR43" s="585">
        <f t="shared" ref="AR43:AU48" si="36">R43/1.2</f>
        <v>0</v>
      </c>
      <c r="AS43" s="585">
        <f t="shared" si="36"/>
        <v>0</v>
      </c>
      <c r="AT43" s="585">
        <f t="shared" si="36"/>
        <v>0</v>
      </c>
      <c r="AU43" s="585">
        <f t="shared" si="36"/>
        <v>0</v>
      </c>
      <c r="AV43" s="585">
        <f t="shared" si="34"/>
        <v>0</v>
      </c>
      <c r="AW43" s="585">
        <f t="shared" si="34"/>
        <v>0</v>
      </c>
      <c r="AX43" s="585">
        <f t="shared" si="34"/>
        <v>0</v>
      </c>
      <c r="AY43" s="586">
        <f t="shared" si="22"/>
        <v>0</v>
      </c>
      <c r="AZ43" s="586">
        <f t="shared" si="23"/>
        <v>0</v>
      </c>
      <c r="BA43" s="586">
        <f t="shared" si="23"/>
        <v>0</v>
      </c>
      <c r="BB43" s="586">
        <f t="shared" si="23"/>
        <v>0</v>
      </c>
      <c r="BC43" s="712">
        <f t="shared" si="23"/>
        <v>0</v>
      </c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</row>
    <row r="44" spans="1:65" s="571" customFormat="1" ht="29.25" customHeight="1">
      <c r="A44" s="587" t="s">
        <v>81</v>
      </c>
      <c r="B44" s="588" t="s">
        <v>82</v>
      </c>
      <c r="C44" s="584" t="s">
        <v>83</v>
      </c>
      <c r="D44" s="726">
        <v>16.91</v>
      </c>
      <c r="E44" s="726">
        <f>D44</f>
        <v>16.91</v>
      </c>
      <c r="F44" s="585">
        <v>2.5099999999999998</v>
      </c>
      <c r="G44" s="585">
        <v>14.4</v>
      </c>
      <c r="H44" s="585">
        <v>0</v>
      </c>
      <c r="I44" s="585">
        <v>0</v>
      </c>
      <c r="J44" s="585">
        <v>0</v>
      </c>
      <c r="K44" s="585">
        <v>0</v>
      </c>
      <c r="L44" s="585">
        <v>0</v>
      </c>
      <c r="M44" s="585">
        <v>0</v>
      </c>
      <c r="N44" s="585">
        <v>0</v>
      </c>
      <c r="O44" s="585">
        <v>6.9909999999999997</v>
      </c>
      <c r="P44" s="585">
        <v>0</v>
      </c>
      <c r="Q44" s="585">
        <v>6.9909999999999997</v>
      </c>
      <c r="R44" s="585">
        <v>0</v>
      </c>
      <c r="S44" s="585">
        <v>0</v>
      </c>
      <c r="T44" s="585">
        <v>0</v>
      </c>
      <c r="U44" s="585">
        <v>0</v>
      </c>
      <c r="V44" s="585">
        <v>0</v>
      </c>
      <c r="W44" s="585">
        <v>0</v>
      </c>
      <c r="X44" s="585">
        <v>0</v>
      </c>
      <c r="Y44" s="727">
        <v>0</v>
      </c>
      <c r="Z44" s="585">
        <v>0</v>
      </c>
      <c r="AA44" s="585">
        <v>0</v>
      </c>
      <c r="AB44" s="585">
        <v>0</v>
      </c>
      <c r="AC44" s="585">
        <v>0</v>
      </c>
      <c r="AD44" s="726">
        <v>14.092000000000001</v>
      </c>
      <c r="AE44" s="586">
        <f>AD44</f>
        <v>14.092000000000001</v>
      </c>
      <c r="AF44" s="585">
        <f t="shared" ref="AF44:AT59" si="37">F44/1.2</f>
        <v>2.0916666666666668</v>
      </c>
      <c r="AG44" s="586">
        <f t="shared" si="37"/>
        <v>12</v>
      </c>
      <c r="AH44" s="585">
        <f t="shared" si="37"/>
        <v>0</v>
      </c>
      <c r="AI44" s="585">
        <f t="shared" si="37"/>
        <v>0</v>
      </c>
      <c r="AJ44" s="585">
        <f t="shared" si="37"/>
        <v>0</v>
      </c>
      <c r="AK44" s="585">
        <f t="shared" si="37"/>
        <v>0</v>
      </c>
      <c r="AL44" s="585">
        <f t="shared" si="37"/>
        <v>0</v>
      </c>
      <c r="AM44" s="585">
        <f t="shared" si="37"/>
        <v>0</v>
      </c>
      <c r="AN44" s="585">
        <f t="shared" si="37"/>
        <v>0</v>
      </c>
      <c r="AO44" s="585">
        <v>0</v>
      </c>
      <c r="AP44" s="585">
        <f t="shared" si="37"/>
        <v>0</v>
      </c>
      <c r="AQ44" s="586">
        <v>0</v>
      </c>
      <c r="AR44" s="585">
        <f t="shared" si="36"/>
        <v>0</v>
      </c>
      <c r="AS44" s="585">
        <f t="shared" si="36"/>
        <v>0</v>
      </c>
      <c r="AT44" s="585">
        <f t="shared" si="36"/>
        <v>0</v>
      </c>
      <c r="AU44" s="585">
        <f t="shared" si="36"/>
        <v>0</v>
      </c>
      <c r="AV44" s="585">
        <f t="shared" si="34"/>
        <v>0</v>
      </c>
      <c r="AW44" s="585">
        <f t="shared" si="34"/>
        <v>0</v>
      </c>
      <c r="AX44" s="585">
        <f t="shared" si="34"/>
        <v>0</v>
      </c>
      <c r="AY44" s="586">
        <f>AE44</f>
        <v>14.092000000000001</v>
      </c>
      <c r="AZ44" s="586">
        <f>AF44</f>
        <v>2.0916666666666668</v>
      </c>
      <c r="BA44" s="586">
        <f>AG44</f>
        <v>12</v>
      </c>
      <c r="BB44" s="586">
        <f t="shared" si="23"/>
        <v>0</v>
      </c>
      <c r="BC44" s="712">
        <f t="shared" si="23"/>
        <v>0</v>
      </c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</row>
    <row r="45" spans="1:65" s="571" customFormat="1" ht="24">
      <c r="A45" s="587" t="s">
        <v>84</v>
      </c>
      <c r="B45" s="590" t="s">
        <v>85</v>
      </c>
      <c r="C45" s="584" t="s">
        <v>86</v>
      </c>
      <c r="D45" s="726">
        <v>0.28000000000000003</v>
      </c>
      <c r="E45" s="726">
        <f>D45</f>
        <v>0.28000000000000003</v>
      </c>
      <c r="F45" s="585">
        <v>0.28000000000000003</v>
      </c>
      <c r="G45" s="585">
        <v>0</v>
      </c>
      <c r="H45" s="585">
        <v>0</v>
      </c>
      <c r="I45" s="585">
        <v>0</v>
      </c>
      <c r="J45" s="585">
        <v>0</v>
      </c>
      <c r="K45" s="585">
        <v>0</v>
      </c>
      <c r="L45" s="585">
        <v>0</v>
      </c>
      <c r="M45" s="585">
        <v>0</v>
      </c>
      <c r="N45" s="585">
        <v>0</v>
      </c>
      <c r="O45" s="585">
        <v>0</v>
      </c>
      <c r="P45" s="585">
        <v>0</v>
      </c>
      <c r="Q45" s="585">
        <v>0</v>
      </c>
      <c r="R45" s="585">
        <v>0</v>
      </c>
      <c r="S45" s="585">
        <v>0</v>
      </c>
      <c r="T45" s="585">
        <v>0</v>
      </c>
      <c r="U45" s="585">
        <v>0</v>
      </c>
      <c r="V45" s="585">
        <v>0</v>
      </c>
      <c r="W45" s="585">
        <v>0</v>
      </c>
      <c r="X45" s="585">
        <v>0</v>
      </c>
      <c r="Y45" s="727">
        <v>0</v>
      </c>
      <c r="Z45" s="585">
        <v>0</v>
      </c>
      <c r="AA45" s="585">
        <v>0</v>
      </c>
      <c r="AB45" s="585">
        <v>0</v>
      </c>
      <c r="AC45" s="585">
        <v>0</v>
      </c>
      <c r="AD45" s="726">
        <v>0.23300000000000001</v>
      </c>
      <c r="AE45" s="586">
        <v>0</v>
      </c>
      <c r="AF45" s="585">
        <f t="shared" si="37"/>
        <v>0.23333333333333336</v>
      </c>
      <c r="AG45" s="586">
        <f t="shared" si="37"/>
        <v>0</v>
      </c>
      <c r="AH45" s="585">
        <f t="shared" si="37"/>
        <v>0</v>
      </c>
      <c r="AI45" s="585">
        <f t="shared" si="37"/>
        <v>0</v>
      </c>
      <c r="AJ45" s="585">
        <f t="shared" si="37"/>
        <v>0</v>
      </c>
      <c r="AK45" s="585">
        <f t="shared" si="37"/>
        <v>0</v>
      </c>
      <c r="AL45" s="585">
        <f t="shared" si="37"/>
        <v>0</v>
      </c>
      <c r="AM45" s="585">
        <f t="shared" si="37"/>
        <v>0</v>
      </c>
      <c r="AN45" s="585">
        <f t="shared" si="37"/>
        <v>0</v>
      </c>
      <c r="AO45" s="585">
        <f t="shared" si="37"/>
        <v>0</v>
      </c>
      <c r="AP45" s="585">
        <f t="shared" si="37"/>
        <v>0</v>
      </c>
      <c r="AQ45" s="585">
        <f t="shared" si="37"/>
        <v>0</v>
      </c>
      <c r="AR45" s="585">
        <f t="shared" si="36"/>
        <v>0</v>
      </c>
      <c r="AS45" s="585">
        <f t="shared" si="36"/>
        <v>0</v>
      </c>
      <c r="AT45" s="585">
        <f t="shared" si="36"/>
        <v>0</v>
      </c>
      <c r="AU45" s="585">
        <f t="shared" si="36"/>
        <v>0</v>
      </c>
      <c r="AV45" s="585">
        <f t="shared" si="34"/>
        <v>0</v>
      </c>
      <c r="AW45" s="585">
        <f t="shared" si="34"/>
        <v>0</v>
      </c>
      <c r="AX45" s="585">
        <f t="shared" si="34"/>
        <v>0</v>
      </c>
      <c r="AY45" s="586">
        <f>AD45</f>
        <v>0.23300000000000001</v>
      </c>
      <c r="AZ45" s="586">
        <f>AY45</f>
        <v>0.23300000000000001</v>
      </c>
      <c r="BA45" s="586">
        <f t="shared" si="23"/>
        <v>0</v>
      </c>
      <c r="BB45" s="586">
        <f t="shared" si="23"/>
        <v>0</v>
      </c>
      <c r="BC45" s="712">
        <f t="shared" si="23"/>
        <v>0</v>
      </c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</row>
    <row r="46" spans="1:65" s="571" customFormat="1" ht="24">
      <c r="A46" s="587" t="s">
        <v>87</v>
      </c>
      <c r="B46" s="590" t="s">
        <v>88</v>
      </c>
      <c r="C46" s="584" t="s">
        <v>89</v>
      </c>
      <c r="D46" s="726">
        <v>0</v>
      </c>
      <c r="E46" s="726">
        <v>0</v>
      </c>
      <c r="F46" s="589">
        <v>0</v>
      </c>
      <c r="G46" s="589">
        <v>0</v>
      </c>
      <c r="H46" s="585">
        <v>0</v>
      </c>
      <c r="I46" s="585">
        <v>0</v>
      </c>
      <c r="J46" s="585">
        <v>0</v>
      </c>
      <c r="K46" s="585">
        <v>0</v>
      </c>
      <c r="L46" s="585">
        <v>0</v>
      </c>
      <c r="M46" s="585">
        <v>0</v>
      </c>
      <c r="N46" s="585">
        <v>0</v>
      </c>
      <c r="O46" s="585">
        <v>0</v>
      </c>
      <c r="P46" s="585">
        <v>0</v>
      </c>
      <c r="Q46" s="585">
        <v>0</v>
      </c>
      <c r="R46" s="585">
        <v>0</v>
      </c>
      <c r="S46" s="585">
        <v>0</v>
      </c>
      <c r="T46" s="585">
        <v>0</v>
      </c>
      <c r="U46" s="585">
        <v>0</v>
      </c>
      <c r="V46" s="585">
        <v>0</v>
      </c>
      <c r="W46" s="585">
        <v>0</v>
      </c>
      <c r="X46" s="585">
        <v>0</v>
      </c>
      <c r="Y46" s="727">
        <v>0</v>
      </c>
      <c r="Z46" s="589">
        <v>0</v>
      </c>
      <c r="AA46" s="589">
        <v>0</v>
      </c>
      <c r="AB46" s="585">
        <v>0</v>
      </c>
      <c r="AC46" s="585">
        <v>0</v>
      </c>
      <c r="AD46" s="726">
        <v>0</v>
      </c>
      <c r="AE46" s="586">
        <v>0</v>
      </c>
      <c r="AF46" s="585">
        <f t="shared" si="37"/>
        <v>0</v>
      </c>
      <c r="AG46" s="586">
        <f t="shared" si="37"/>
        <v>0</v>
      </c>
      <c r="AH46" s="585">
        <f t="shared" si="37"/>
        <v>0</v>
      </c>
      <c r="AI46" s="585">
        <f t="shared" si="37"/>
        <v>0</v>
      </c>
      <c r="AJ46" s="585">
        <f t="shared" si="37"/>
        <v>0</v>
      </c>
      <c r="AK46" s="585">
        <f t="shared" si="37"/>
        <v>0</v>
      </c>
      <c r="AL46" s="585">
        <f t="shared" si="37"/>
        <v>0</v>
      </c>
      <c r="AM46" s="585">
        <f t="shared" si="37"/>
        <v>0</v>
      </c>
      <c r="AN46" s="585">
        <f t="shared" si="37"/>
        <v>0</v>
      </c>
      <c r="AO46" s="585">
        <f t="shared" si="37"/>
        <v>0</v>
      </c>
      <c r="AP46" s="585">
        <f t="shared" si="37"/>
        <v>0</v>
      </c>
      <c r="AQ46" s="585">
        <f t="shared" si="37"/>
        <v>0</v>
      </c>
      <c r="AR46" s="585">
        <f t="shared" si="36"/>
        <v>0</v>
      </c>
      <c r="AS46" s="585">
        <f t="shared" si="36"/>
        <v>0</v>
      </c>
      <c r="AT46" s="585">
        <f t="shared" si="36"/>
        <v>0</v>
      </c>
      <c r="AU46" s="585">
        <f t="shared" si="36"/>
        <v>0</v>
      </c>
      <c r="AV46" s="585">
        <f t="shared" si="34"/>
        <v>0</v>
      </c>
      <c r="AW46" s="585">
        <f t="shared" si="34"/>
        <v>0</v>
      </c>
      <c r="AX46" s="585">
        <f t="shared" si="34"/>
        <v>0</v>
      </c>
      <c r="AY46" s="586">
        <f t="shared" si="22"/>
        <v>0</v>
      </c>
      <c r="AZ46" s="586">
        <f t="shared" si="23"/>
        <v>0</v>
      </c>
      <c r="BA46" s="586">
        <f t="shared" si="23"/>
        <v>0</v>
      </c>
      <c r="BB46" s="586">
        <f t="shared" si="23"/>
        <v>0</v>
      </c>
      <c r="BC46" s="712">
        <f t="shared" si="23"/>
        <v>0</v>
      </c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</row>
    <row r="47" spans="1:65" s="571" customFormat="1">
      <c r="A47" s="587" t="s">
        <v>90</v>
      </c>
      <c r="B47" s="588" t="s">
        <v>91</v>
      </c>
      <c r="C47" s="584" t="s">
        <v>92</v>
      </c>
      <c r="D47" s="726">
        <v>0</v>
      </c>
      <c r="E47" s="726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0</v>
      </c>
      <c r="L47" s="585">
        <v>0</v>
      </c>
      <c r="M47" s="585">
        <v>0</v>
      </c>
      <c r="N47" s="585">
        <v>0</v>
      </c>
      <c r="O47" s="585">
        <v>0</v>
      </c>
      <c r="P47" s="585">
        <v>0</v>
      </c>
      <c r="Q47" s="585">
        <v>0</v>
      </c>
      <c r="R47" s="585">
        <v>0</v>
      </c>
      <c r="S47" s="585">
        <v>0</v>
      </c>
      <c r="T47" s="585">
        <v>0</v>
      </c>
      <c r="U47" s="585">
        <v>0</v>
      </c>
      <c r="V47" s="585">
        <v>0</v>
      </c>
      <c r="W47" s="585">
        <v>0</v>
      </c>
      <c r="X47" s="585">
        <v>0</v>
      </c>
      <c r="Y47" s="727">
        <v>0</v>
      </c>
      <c r="Z47" s="585">
        <v>0</v>
      </c>
      <c r="AA47" s="585">
        <v>0</v>
      </c>
      <c r="AB47" s="585">
        <v>0</v>
      </c>
      <c r="AC47" s="585">
        <v>0</v>
      </c>
      <c r="AD47" s="726">
        <v>0</v>
      </c>
      <c r="AE47" s="586">
        <v>0</v>
      </c>
      <c r="AF47" s="585">
        <f t="shared" si="37"/>
        <v>0</v>
      </c>
      <c r="AG47" s="586">
        <f t="shared" si="37"/>
        <v>0</v>
      </c>
      <c r="AH47" s="585">
        <f t="shared" si="37"/>
        <v>0</v>
      </c>
      <c r="AI47" s="585">
        <f t="shared" si="37"/>
        <v>0</v>
      </c>
      <c r="AJ47" s="585">
        <f t="shared" si="37"/>
        <v>0</v>
      </c>
      <c r="AK47" s="585">
        <f t="shared" si="37"/>
        <v>0</v>
      </c>
      <c r="AL47" s="585">
        <f t="shared" si="37"/>
        <v>0</v>
      </c>
      <c r="AM47" s="585">
        <f t="shared" si="37"/>
        <v>0</v>
      </c>
      <c r="AN47" s="585">
        <f t="shared" si="37"/>
        <v>0</v>
      </c>
      <c r="AO47" s="585">
        <f t="shared" si="37"/>
        <v>0</v>
      </c>
      <c r="AP47" s="585">
        <f t="shared" si="37"/>
        <v>0</v>
      </c>
      <c r="AQ47" s="585">
        <f t="shared" si="37"/>
        <v>0</v>
      </c>
      <c r="AR47" s="585">
        <f t="shared" si="36"/>
        <v>0</v>
      </c>
      <c r="AS47" s="585">
        <f t="shared" si="36"/>
        <v>0</v>
      </c>
      <c r="AT47" s="585">
        <f t="shared" si="36"/>
        <v>0</v>
      </c>
      <c r="AU47" s="585">
        <f t="shared" si="36"/>
        <v>0</v>
      </c>
      <c r="AV47" s="585">
        <f t="shared" si="34"/>
        <v>0</v>
      </c>
      <c r="AW47" s="585">
        <f t="shared" si="34"/>
        <v>0</v>
      </c>
      <c r="AX47" s="585">
        <f t="shared" si="34"/>
        <v>0</v>
      </c>
      <c r="AY47" s="586">
        <f t="shared" si="34"/>
        <v>0</v>
      </c>
      <c r="AZ47" s="586">
        <f t="shared" si="34"/>
        <v>0</v>
      </c>
      <c r="BA47" s="586">
        <f t="shared" si="34"/>
        <v>0</v>
      </c>
      <c r="BB47" s="586">
        <f t="shared" si="34"/>
        <v>0</v>
      </c>
      <c r="BC47" s="712">
        <f t="shared" si="34"/>
        <v>0</v>
      </c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</row>
    <row r="48" spans="1:65" s="571" customFormat="1">
      <c r="A48" s="587" t="s">
        <v>93</v>
      </c>
      <c r="B48" s="588" t="s">
        <v>94</v>
      </c>
      <c r="C48" s="584" t="s">
        <v>95</v>
      </c>
      <c r="D48" s="726">
        <v>0</v>
      </c>
      <c r="E48" s="726">
        <v>0</v>
      </c>
      <c r="F48" s="585">
        <v>0</v>
      </c>
      <c r="G48" s="585">
        <v>0</v>
      </c>
      <c r="H48" s="585">
        <v>0</v>
      </c>
      <c r="I48" s="585">
        <v>0</v>
      </c>
      <c r="J48" s="585">
        <v>0</v>
      </c>
      <c r="K48" s="585">
        <v>0</v>
      </c>
      <c r="L48" s="585">
        <v>0</v>
      </c>
      <c r="M48" s="585">
        <v>0</v>
      </c>
      <c r="N48" s="585">
        <v>0</v>
      </c>
      <c r="O48" s="585">
        <v>0</v>
      </c>
      <c r="P48" s="585">
        <v>0</v>
      </c>
      <c r="Q48" s="585">
        <v>0</v>
      </c>
      <c r="R48" s="585">
        <v>0</v>
      </c>
      <c r="S48" s="585">
        <v>0</v>
      </c>
      <c r="T48" s="585">
        <v>0</v>
      </c>
      <c r="U48" s="585">
        <v>0</v>
      </c>
      <c r="V48" s="585">
        <v>0</v>
      </c>
      <c r="W48" s="585">
        <v>0</v>
      </c>
      <c r="X48" s="585">
        <v>0</v>
      </c>
      <c r="Y48" s="727">
        <v>0</v>
      </c>
      <c r="Z48" s="585">
        <v>0</v>
      </c>
      <c r="AA48" s="585">
        <v>0</v>
      </c>
      <c r="AB48" s="585">
        <v>0</v>
      </c>
      <c r="AC48" s="585">
        <v>0</v>
      </c>
      <c r="AD48" s="726">
        <v>0</v>
      </c>
      <c r="AE48" s="586">
        <v>0</v>
      </c>
      <c r="AF48" s="585">
        <f t="shared" si="37"/>
        <v>0</v>
      </c>
      <c r="AG48" s="586">
        <f t="shared" si="37"/>
        <v>0</v>
      </c>
      <c r="AH48" s="585">
        <f t="shared" si="37"/>
        <v>0</v>
      </c>
      <c r="AI48" s="585">
        <f t="shared" si="37"/>
        <v>0</v>
      </c>
      <c r="AJ48" s="585">
        <f t="shared" si="37"/>
        <v>0</v>
      </c>
      <c r="AK48" s="585">
        <f t="shared" si="37"/>
        <v>0</v>
      </c>
      <c r="AL48" s="585">
        <f t="shared" si="37"/>
        <v>0</v>
      </c>
      <c r="AM48" s="585">
        <f t="shared" si="37"/>
        <v>0</v>
      </c>
      <c r="AN48" s="585">
        <f t="shared" si="37"/>
        <v>0</v>
      </c>
      <c r="AO48" s="585">
        <f t="shared" si="37"/>
        <v>0</v>
      </c>
      <c r="AP48" s="585">
        <f t="shared" si="37"/>
        <v>0</v>
      </c>
      <c r="AQ48" s="585">
        <f t="shared" si="37"/>
        <v>0</v>
      </c>
      <c r="AR48" s="585">
        <f t="shared" si="36"/>
        <v>0</v>
      </c>
      <c r="AS48" s="585">
        <f t="shared" si="36"/>
        <v>0</v>
      </c>
      <c r="AT48" s="585">
        <f t="shared" si="36"/>
        <v>0</v>
      </c>
      <c r="AU48" s="585">
        <f t="shared" si="36"/>
        <v>0</v>
      </c>
      <c r="AV48" s="585">
        <f t="shared" si="34"/>
        <v>0</v>
      </c>
      <c r="AW48" s="585">
        <f t="shared" si="34"/>
        <v>0</v>
      </c>
      <c r="AX48" s="585">
        <f t="shared" si="34"/>
        <v>0</v>
      </c>
      <c r="AY48" s="586">
        <f t="shared" si="34"/>
        <v>0</v>
      </c>
      <c r="AZ48" s="586">
        <f t="shared" si="34"/>
        <v>0</v>
      </c>
      <c r="BA48" s="586">
        <f t="shared" si="34"/>
        <v>0</v>
      </c>
      <c r="BB48" s="586">
        <f t="shared" si="34"/>
        <v>0</v>
      </c>
      <c r="BC48" s="712">
        <f t="shared" si="34"/>
        <v>0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</row>
    <row r="49" spans="1:65">
      <c r="A49" s="417" t="s">
        <v>96</v>
      </c>
      <c r="B49" s="418" t="s">
        <v>97</v>
      </c>
      <c r="C49" s="415" t="s">
        <v>24</v>
      </c>
      <c r="D49" s="725">
        <f>SUM(D50:D59)</f>
        <v>4.26</v>
      </c>
      <c r="E49" s="725">
        <v>0</v>
      </c>
      <c r="F49" s="444">
        <f t="shared" ref="F49:AC49" si="38">SUM(F50:F59)</f>
        <v>0</v>
      </c>
      <c r="G49" s="444">
        <v>0</v>
      </c>
      <c r="H49" s="444">
        <v>0</v>
      </c>
      <c r="I49" s="444">
        <f t="shared" si="38"/>
        <v>3.26</v>
      </c>
      <c r="J49" s="444">
        <f t="shared" si="38"/>
        <v>0</v>
      </c>
      <c r="K49" s="444">
        <f t="shared" si="38"/>
        <v>0</v>
      </c>
      <c r="L49" s="444">
        <f t="shared" si="38"/>
        <v>0</v>
      </c>
      <c r="M49" s="444">
        <f t="shared" si="38"/>
        <v>0</v>
      </c>
      <c r="N49" s="444">
        <f t="shared" si="38"/>
        <v>0</v>
      </c>
      <c r="O49" s="444">
        <f t="shared" si="38"/>
        <v>0</v>
      </c>
      <c r="P49" s="444">
        <f t="shared" si="38"/>
        <v>0</v>
      </c>
      <c r="Q49" s="444">
        <f t="shared" si="38"/>
        <v>0</v>
      </c>
      <c r="R49" s="444">
        <f t="shared" si="38"/>
        <v>0.48199999999999998</v>
      </c>
      <c r="S49" s="444">
        <f t="shared" si="38"/>
        <v>0</v>
      </c>
      <c r="T49" s="443">
        <f t="shared" si="38"/>
        <v>0</v>
      </c>
      <c r="U49" s="443">
        <f t="shared" si="38"/>
        <v>0</v>
      </c>
      <c r="V49" s="443">
        <f t="shared" si="38"/>
        <v>0</v>
      </c>
      <c r="W49" s="443">
        <f t="shared" si="38"/>
        <v>0</v>
      </c>
      <c r="X49" s="443">
        <f t="shared" si="38"/>
        <v>0</v>
      </c>
      <c r="Y49" s="443">
        <v>0</v>
      </c>
      <c r="Z49" s="443">
        <f t="shared" si="38"/>
        <v>0</v>
      </c>
      <c r="AA49" s="443">
        <v>0</v>
      </c>
      <c r="AB49" s="443">
        <v>0</v>
      </c>
      <c r="AC49" s="443">
        <f t="shared" si="38"/>
        <v>0</v>
      </c>
      <c r="AD49" s="725">
        <f>SUM(AD50:AD59)</f>
        <v>3.55</v>
      </c>
      <c r="AE49" s="725">
        <f t="shared" ref="AE49:AI49" si="39">SUM(AE50:AE59)</f>
        <v>3.55</v>
      </c>
      <c r="AF49" s="725">
        <f t="shared" si="39"/>
        <v>0</v>
      </c>
      <c r="AG49" s="725">
        <f t="shared" si="39"/>
        <v>0</v>
      </c>
      <c r="AH49" s="725">
        <f t="shared" si="39"/>
        <v>0.83299999999999996</v>
      </c>
      <c r="AI49" s="725">
        <f t="shared" si="39"/>
        <v>2.7166666666666668</v>
      </c>
      <c r="AJ49" s="443">
        <f>SUM(AJ50:AJ59)</f>
        <v>0</v>
      </c>
      <c r="AK49" s="443">
        <f t="shared" ref="AK49:BC49" si="40">SUM(AK50:AK59)</f>
        <v>0</v>
      </c>
      <c r="AL49" s="443">
        <f t="shared" si="40"/>
        <v>0</v>
      </c>
      <c r="AM49" s="443">
        <f t="shared" si="40"/>
        <v>0</v>
      </c>
      <c r="AN49" s="443">
        <f t="shared" si="40"/>
        <v>0</v>
      </c>
      <c r="AO49" s="443">
        <f t="shared" si="40"/>
        <v>0</v>
      </c>
      <c r="AP49" s="443">
        <f t="shared" si="40"/>
        <v>0</v>
      </c>
      <c r="AQ49" s="443">
        <f t="shared" si="40"/>
        <v>0</v>
      </c>
      <c r="AR49" s="443">
        <f t="shared" si="40"/>
        <v>0</v>
      </c>
      <c r="AS49" s="443">
        <f t="shared" si="40"/>
        <v>0</v>
      </c>
      <c r="AT49" s="443">
        <f t="shared" si="40"/>
        <v>2.7170000000000001</v>
      </c>
      <c r="AU49" s="443">
        <f t="shared" si="40"/>
        <v>0</v>
      </c>
      <c r="AV49" s="443">
        <f t="shared" si="40"/>
        <v>0</v>
      </c>
      <c r="AW49" s="443">
        <f t="shared" si="40"/>
        <v>0</v>
      </c>
      <c r="AX49" s="443">
        <f t="shared" si="40"/>
        <v>2.7170000000000001</v>
      </c>
      <c r="AY49" s="443">
        <f t="shared" si="40"/>
        <v>0.83299999999999996</v>
      </c>
      <c r="AZ49" s="443">
        <f t="shared" si="40"/>
        <v>0</v>
      </c>
      <c r="BA49" s="443">
        <f t="shared" si="40"/>
        <v>0</v>
      </c>
      <c r="BB49" s="443">
        <f t="shared" si="40"/>
        <v>0.83299999999999996</v>
      </c>
      <c r="BC49" s="209">
        <f t="shared" si="40"/>
        <v>0</v>
      </c>
    </row>
    <row r="50" spans="1:65" s="571" customFormat="1" ht="24">
      <c r="A50" s="587" t="s">
        <v>98</v>
      </c>
      <c r="B50" s="591" t="s">
        <v>99</v>
      </c>
      <c r="C50" s="584" t="s">
        <v>100</v>
      </c>
      <c r="D50" s="726">
        <v>0</v>
      </c>
      <c r="E50" s="726">
        <v>0</v>
      </c>
      <c r="F50" s="585">
        <v>0</v>
      </c>
      <c r="G50" s="585">
        <v>0</v>
      </c>
      <c r="H50" s="585">
        <v>0</v>
      </c>
      <c r="I50" s="585">
        <v>0</v>
      </c>
      <c r="J50" s="585">
        <v>0</v>
      </c>
      <c r="K50" s="585">
        <v>0</v>
      </c>
      <c r="L50" s="585">
        <v>0</v>
      </c>
      <c r="M50" s="585">
        <v>0</v>
      </c>
      <c r="N50" s="585">
        <v>0</v>
      </c>
      <c r="O50" s="585">
        <v>0</v>
      </c>
      <c r="P50" s="585">
        <v>0</v>
      </c>
      <c r="Q50" s="585">
        <v>0</v>
      </c>
      <c r="R50" s="585">
        <v>0</v>
      </c>
      <c r="S50" s="585">
        <v>0</v>
      </c>
      <c r="T50" s="585">
        <v>0</v>
      </c>
      <c r="U50" s="585">
        <v>0</v>
      </c>
      <c r="V50" s="585">
        <v>0</v>
      </c>
      <c r="W50" s="585">
        <v>0</v>
      </c>
      <c r="X50" s="585">
        <v>0</v>
      </c>
      <c r="Y50" s="727">
        <v>0</v>
      </c>
      <c r="Z50" s="585">
        <v>0</v>
      </c>
      <c r="AA50" s="585">
        <v>0</v>
      </c>
      <c r="AB50" s="585">
        <v>0</v>
      </c>
      <c r="AC50" s="585">
        <v>0</v>
      </c>
      <c r="AD50" s="726">
        <v>0</v>
      </c>
      <c r="AE50" s="586">
        <v>0</v>
      </c>
      <c r="AF50" s="585">
        <f t="shared" si="37"/>
        <v>0</v>
      </c>
      <c r="AG50" s="586">
        <f t="shared" si="37"/>
        <v>0</v>
      </c>
      <c r="AH50" s="585">
        <f t="shared" si="37"/>
        <v>0</v>
      </c>
      <c r="AI50" s="585">
        <f t="shared" si="37"/>
        <v>0</v>
      </c>
      <c r="AJ50" s="585">
        <f t="shared" si="37"/>
        <v>0</v>
      </c>
      <c r="AK50" s="585">
        <f t="shared" si="37"/>
        <v>0</v>
      </c>
      <c r="AL50" s="585">
        <f t="shared" si="37"/>
        <v>0</v>
      </c>
      <c r="AM50" s="585">
        <f t="shared" si="37"/>
        <v>0</v>
      </c>
      <c r="AN50" s="585">
        <f t="shared" si="37"/>
        <v>0</v>
      </c>
      <c r="AO50" s="585">
        <f t="shared" si="37"/>
        <v>0</v>
      </c>
      <c r="AP50" s="585">
        <f t="shared" si="37"/>
        <v>0</v>
      </c>
      <c r="AQ50" s="585">
        <f t="shared" si="37"/>
        <v>0</v>
      </c>
      <c r="AR50" s="585">
        <f t="shared" si="37"/>
        <v>0</v>
      </c>
      <c r="AS50" s="585">
        <f t="shared" si="37"/>
        <v>0</v>
      </c>
      <c r="AT50" s="585">
        <f>T50/1.2</f>
        <v>0</v>
      </c>
      <c r="AU50" s="585">
        <f t="shared" ref="AU50:BC60" si="41">U50/1.2</f>
        <v>0</v>
      </c>
      <c r="AV50" s="585">
        <f t="shared" si="41"/>
        <v>0</v>
      </c>
      <c r="AW50" s="585">
        <f t="shared" si="41"/>
        <v>0</v>
      </c>
      <c r="AX50" s="585">
        <f t="shared" si="41"/>
        <v>0</v>
      </c>
      <c r="AY50" s="586">
        <f t="shared" si="34"/>
        <v>0</v>
      </c>
      <c r="AZ50" s="586">
        <f t="shared" si="34"/>
        <v>0</v>
      </c>
      <c r="BA50" s="586">
        <f t="shared" si="34"/>
        <v>0</v>
      </c>
      <c r="BB50" s="586">
        <f t="shared" si="34"/>
        <v>0</v>
      </c>
      <c r="BC50" s="712">
        <f t="shared" si="34"/>
        <v>0</v>
      </c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</row>
    <row r="51" spans="1:65" s="571" customFormat="1" ht="24">
      <c r="A51" s="587" t="s">
        <v>101</v>
      </c>
      <c r="B51" s="591" t="s">
        <v>102</v>
      </c>
      <c r="C51" s="584" t="s">
        <v>103</v>
      </c>
      <c r="D51" s="726">
        <v>0</v>
      </c>
      <c r="E51" s="726">
        <v>0</v>
      </c>
      <c r="F51" s="585">
        <v>0</v>
      </c>
      <c r="G51" s="585">
        <v>0</v>
      </c>
      <c r="H51" s="585">
        <v>0</v>
      </c>
      <c r="I51" s="585">
        <v>0</v>
      </c>
      <c r="J51" s="585">
        <v>0</v>
      </c>
      <c r="K51" s="585">
        <v>0</v>
      </c>
      <c r="L51" s="585">
        <v>0</v>
      </c>
      <c r="M51" s="585">
        <v>0</v>
      </c>
      <c r="N51" s="585">
        <v>0</v>
      </c>
      <c r="O51" s="585">
        <v>0</v>
      </c>
      <c r="P51" s="585">
        <v>0</v>
      </c>
      <c r="Q51" s="585">
        <v>0</v>
      </c>
      <c r="R51" s="585">
        <v>0</v>
      </c>
      <c r="S51" s="585">
        <v>0</v>
      </c>
      <c r="T51" s="585">
        <v>0</v>
      </c>
      <c r="U51" s="585">
        <v>0</v>
      </c>
      <c r="V51" s="585">
        <v>0</v>
      </c>
      <c r="W51" s="585">
        <v>0</v>
      </c>
      <c r="X51" s="585">
        <v>0</v>
      </c>
      <c r="Y51" s="727">
        <v>2.04</v>
      </c>
      <c r="Z51" s="585">
        <v>0</v>
      </c>
      <c r="AA51" s="585">
        <v>2.04</v>
      </c>
      <c r="AB51" s="585">
        <v>0</v>
      </c>
      <c r="AC51" s="585">
        <v>0</v>
      </c>
      <c r="AD51" s="726">
        <v>0</v>
      </c>
      <c r="AE51" s="586">
        <v>0</v>
      </c>
      <c r="AF51" s="585">
        <f t="shared" si="37"/>
        <v>0</v>
      </c>
      <c r="AG51" s="586">
        <f t="shared" si="37"/>
        <v>0</v>
      </c>
      <c r="AH51" s="585">
        <f t="shared" si="37"/>
        <v>0</v>
      </c>
      <c r="AI51" s="585">
        <f t="shared" si="37"/>
        <v>0</v>
      </c>
      <c r="AJ51" s="585">
        <f t="shared" si="37"/>
        <v>0</v>
      </c>
      <c r="AK51" s="585">
        <f t="shared" si="37"/>
        <v>0</v>
      </c>
      <c r="AL51" s="585">
        <f t="shared" si="37"/>
        <v>0</v>
      </c>
      <c r="AM51" s="585">
        <f t="shared" si="37"/>
        <v>0</v>
      </c>
      <c r="AN51" s="585">
        <f t="shared" si="37"/>
        <v>0</v>
      </c>
      <c r="AO51" s="585">
        <f t="shared" si="37"/>
        <v>0</v>
      </c>
      <c r="AP51" s="585">
        <f t="shared" si="37"/>
        <v>0</v>
      </c>
      <c r="AQ51" s="585">
        <f t="shared" si="37"/>
        <v>0</v>
      </c>
      <c r="AR51" s="585">
        <f t="shared" si="37"/>
        <v>0</v>
      </c>
      <c r="AS51" s="585">
        <f t="shared" si="37"/>
        <v>0</v>
      </c>
      <c r="AT51" s="585">
        <f t="shared" si="37"/>
        <v>0</v>
      </c>
      <c r="AU51" s="585">
        <f t="shared" si="41"/>
        <v>0</v>
      </c>
      <c r="AV51" s="585">
        <f t="shared" si="41"/>
        <v>0</v>
      </c>
      <c r="AW51" s="585">
        <f t="shared" si="41"/>
        <v>0</v>
      </c>
      <c r="AX51" s="585">
        <f t="shared" si="41"/>
        <v>0</v>
      </c>
      <c r="AY51" s="586">
        <v>0</v>
      </c>
      <c r="AZ51" s="586">
        <f t="shared" si="34"/>
        <v>0</v>
      </c>
      <c r="BA51" s="586">
        <v>0</v>
      </c>
      <c r="BB51" s="586">
        <f t="shared" si="34"/>
        <v>0</v>
      </c>
      <c r="BC51" s="712">
        <f t="shared" si="34"/>
        <v>0</v>
      </c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</row>
    <row r="52" spans="1:65" s="571" customFormat="1" ht="24">
      <c r="A52" s="587" t="s">
        <v>104</v>
      </c>
      <c r="B52" s="591" t="s">
        <v>105</v>
      </c>
      <c r="C52" s="584" t="s">
        <v>106</v>
      </c>
      <c r="D52" s="726">
        <v>0</v>
      </c>
      <c r="E52" s="726">
        <v>0</v>
      </c>
      <c r="F52" s="585">
        <v>0</v>
      </c>
      <c r="G52" s="585">
        <v>0</v>
      </c>
      <c r="H52" s="585">
        <v>0</v>
      </c>
      <c r="I52" s="585">
        <v>0</v>
      </c>
      <c r="J52" s="585">
        <v>0</v>
      </c>
      <c r="K52" s="585">
        <v>0</v>
      </c>
      <c r="L52" s="585">
        <v>0</v>
      </c>
      <c r="M52" s="585">
        <v>0</v>
      </c>
      <c r="N52" s="585">
        <v>0</v>
      </c>
      <c r="O52" s="585">
        <v>0</v>
      </c>
      <c r="P52" s="585">
        <v>0</v>
      </c>
      <c r="Q52" s="585">
        <v>0</v>
      </c>
      <c r="R52" s="585">
        <v>0</v>
      </c>
      <c r="S52" s="585">
        <v>0</v>
      </c>
      <c r="T52" s="585">
        <v>0</v>
      </c>
      <c r="U52" s="585">
        <v>0</v>
      </c>
      <c r="V52" s="585">
        <v>0</v>
      </c>
      <c r="W52" s="585">
        <v>0</v>
      </c>
      <c r="X52" s="585">
        <v>0</v>
      </c>
      <c r="Y52" s="727">
        <v>0</v>
      </c>
      <c r="Z52" s="585">
        <v>0</v>
      </c>
      <c r="AA52" s="585">
        <v>0</v>
      </c>
      <c r="AB52" s="585">
        <v>0</v>
      </c>
      <c r="AC52" s="585">
        <v>0</v>
      </c>
      <c r="AD52" s="726">
        <v>0</v>
      </c>
      <c r="AE52" s="586">
        <f t="shared" si="35"/>
        <v>0</v>
      </c>
      <c r="AF52" s="585">
        <f t="shared" si="37"/>
        <v>0</v>
      </c>
      <c r="AG52" s="586">
        <f t="shared" si="37"/>
        <v>0</v>
      </c>
      <c r="AH52" s="585">
        <f t="shared" si="37"/>
        <v>0</v>
      </c>
      <c r="AI52" s="585">
        <f t="shared" si="37"/>
        <v>0</v>
      </c>
      <c r="AJ52" s="585">
        <f t="shared" si="37"/>
        <v>0</v>
      </c>
      <c r="AK52" s="585">
        <f t="shared" si="37"/>
        <v>0</v>
      </c>
      <c r="AL52" s="585">
        <f t="shared" si="37"/>
        <v>0</v>
      </c>
      <c r="AM52" s="585">
        <f t="shared" si="37"/>
        <v>0</v>
      </c>
      <c r="AN52" s="585">
        <f t="shared" si="37"/>
        <v>0</v>
      </c>
      <c r="AO52" s="585">
        <f t="shared" si="37"/>
        <v>0</v>
      </c>
      <c r="AP52" s="585">
        <f t="shared" si="37"/>
        <v>0</v>
      </c>
      <c r="AQ52" s="585">
        <f t="shared" si="37"/>
        <v>0</v>
      </c>
      <c r="AR52" s="585">
        <f t="shared" si="37"/>
        <v>0</v>
      </c>
      <c r="AS52" s="585">
        <f t="shared" si="37"/>
        <v>0</v>
      </c>
      <c r="AT52" s="585">
        <f t="shared" si="37"/>
        <v>0</v>
      </c>
      <c r="AU52" s="585">
        <f t="shared" si="41"/>
        <v>0</v>
      </c>
      <c r="AV52" s="585">
        <f t="shared" si="41"/>
        <v>0</v>
      </c>
      <c r="AW52" s="585">
        <f t="shared" si="41"/>
        <v>0</v>
      </c>
      <c r="AX52" s="585">
        <f t="shared" si="41"/>
        <v>0</v>
      </c>
      <c r="AY52" s="586">
        <f t="shared" si="34"/>
        <v>0</v>
      </c>
      <c r="AZ52" s="586">
        <f t="shared" si="34"/>
        <v>0</v>
      </c>
      <c r="BA52" s="586">
        <f t="shared" si="34"/>
        <v>0</v>
      </c>
      <c r="BB52" s="586">
        <f t="shared" si="34"/>
        <v>0</v>
      </c>
      <c r="BC52" s="712">
        <f t="shared" si="34"/>
        <v>0</v>
      </c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</row>
    <row r="53" spans="1:65" s="571" customFormat="1">
      <c r="A53" s="587" t="s">
        <v>107</v>
      </c>
      <c r="B53" s="591" t="s">
        <v>108</v>
      </c>
      <c r="C53" s="584" t="s">
        <v>109</v>
      </c>
      <c r="D53" s="726">
        <v>2.5099999999999998</v>
      </c>
      <c r="E53" s="726">
        <f>D53</f>
        <v>2.5099999999999998</v>
      </c>
      <c r="F53" s="585">
        <v>0</v>
      </c>
      <c r="G53" s="585">
        <v>0</v>
      </c>
      <c r="H53" s="585">
        <v>0</v>
      </c>
      <c r="I53" s="586">
        <f>E53</f>
        <v>2.5099999999999998</v>
      </c>
      <c r="J53" s="585">
        <v>0</v>
      </c>
      <c r="K53" s="585">
        <v>0</v>
      </c>
      <c r="L53" s="585">
        <v>0</v>
      </c>
      <c r="M53" s="585">
        <v>0</v>
      </c>
      <c r="N53" s="585">
        <v>0</v>
      </c>
      <c r="O53" s="585">
        <v>0</v>
      </c>
      <c r="P53" s="585">
        <v>0</v>
      </c>
      <c r="Q53" s="585">
        <v>0</v>
      </c>
      <c r="R53" s="585">
        <v>0</v>
      </c>
      <c r="S53" s="585">
        <v>0</v>
      </c>
      <c r="T53" s="585">
        <v>0</v>
      </c>
      <c r="U53" s="585">
        <v>0</v>
      </c>
      <c r="V53" s="585">
        <v>0</v>
      </c>
      <c r="W53" s="585">
        <v>0</v>
      </c>
      <c r="X53" s="585">
        <v>0</v>
      </c>
      <c r="Y53" s="727">
        <v>0</v>
      </c>
      <c r="Z53" s="585">
        <v>0</v>
      </c>
      <c r="AA53" s="585">
        <v>0</v>
      </c>
      <c r="AB53" s="585">
        <v>0</v>
      </c>
      <c r="AC53" s="585">
        <v>0</v>
      </c>
      <c r="AD53" s="726">
        <v>2.0920000000000001</v>
      </c>
      <c r="AE53" s="586">
        <f>AD53</f>
        <v>2.0920000000000001</v>
      </c>
      <c r="AF53" s="585">
        <f t="shared" si="37"/>
        <v>0</v>
      </c>
      <c r="AG53" s="586">
        <f t="shared" si="37"/>
        <v>0</v>
      </c>
      <c r="AH53" s="585">
        <f t="shared" si="37"/>
        <v>0</v>
      </c>
      <c r="AI53" s="585">
        <f t="shared" si="37"/>
        <v>2.0916666666666668</v>
      </c>
      <c r="AJ53" s="585">
        <f t="shared" si="37"/>
        <v>0</v>
      </c>
      <c r="AK53" s="585">
        <f t="shared" si="37"/>
        <v>0</v>
      </c>
      <c r="AL53" s="585">
        <f t="shared" si="37"/>
        <v>0</v>
      </c>
      <c r="AM53" s="585">
        <f t="shared" si="37"/>
        <v>0</v>
      </c>
      <c r="AN53" s="585">
        <f t="shared" si="37"/>
        <v>0</v>
      </c>
      <c r="AO53" s="585">
        <f t="shared" si="37"/>
        <v>0</v>
      </c>
      <c r="AP53" s="585">
        <f t="shared" si="37"/>
        <v>0</v>
      </c>
      <c r="AQ53" s="585">
        <f t="shared" si="37"/>
        <v>0</v>
      </c>
      <c r="AR53" s="585">
        <f t="shared" si="37"/>
        <v>0</v>
      </c>
      <c r="AS53" s="585">
        <f t="shared" si="37"/>
        <v>0</v>
      </c>
      <c r="AT53" s="586">
        <f>AD53</f>
        <v>2.0920000000000001</v>
      </c>
      <c r="AU53" s="585">
        <f t="shared" si="41"/>
        <v>0</v>
      </c>
      <c r="AV53" s="585">
        <f t="shared" si="41"/>
        <v>0</v>
      </c>
      <c r="AW53" s="585">
        <f t="shared" si="41"/>
        <v>0</v>
      </c>
      <c r="AX53" s="586">
        <f>AT53</f>
        <v>2.0920000000000001</v>
      </c>
      <c r="AY53" s="586"/>
      <c r="AZ53" s="586">
        <f t="shared" si="34"/>
        <v>0</v>
      </c>
      <c r="BA53" s="586">
        <f t="shared" si="34"/>
        <v>0</v>
      </c>
      <c r="BB53" s="586">
        <f t="shared" si="34"/>
        <v>0</v>
      </c>
      <c r="BC53" s="712">
        <f>AY53</f>
        <v>0</v>
      </c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</row>
    <row r="54" spans="1:65" s="571" customFormat="1">
      <c r="A54" s="587" t="s">
        <v>110</v>
      </c>
      <c r="B54" s="591" t="s">
        <v>111</v>
      </c>
      <c r="C54" s="584" t="s">
        <v>112</v>
      </c>
      <c r="D54" s="726">
        <v>0.75</v>
      </c>
      <c r="E54" s="726">
        <f>D54</f>
        <v>0.75</v>
      </c>
      <c r="F54" s="585">
        <v>0</v>
      </c>
      <c r="G54" s="585">
        <v>0</v>
      </c>
      <c r="H54" s="585">
        <v>0</v>
      </c>
      <c r="I54" s="586">
        <f>E54</f>
        <v>0.75</v>
      </c>
      <c r="J54" s="585">
        <v>0</v>
      </c>
      <c r="K54" s="585">
        <v>0</v>
      </c>
      <c r="L54" s="585">
        <v>0</v>
      </c>
      <c r="M54" s="585">
        <v>0</v>
      </c>
      <c r="N54" s="585">
        <v>0</v>
      </c>
      <c r="O54" s="585">
        <v>0</v>
      </c>
      <c r="P54" s="585">
        <v>0</v>
      </c>
      <c r="Q54" s="585">
        <v>0</v>
      </c>
      <c r="R54" s="585">
        <v>0</v>
      </c>
      <c r="S54" s="585">
        <v>0</v>
      </c>
      <c r="T54" s="585">
        <v>0</v>
      </c>
      <c r="U54" s="585">
        <v>0</v>
      </c>
      <c r="V54" s="585">
        <v>0</v>
      </c>
      <c r="W54" s="585">
        <v>0</v>
      </c>
      <c r="X54" s="585">
        <v>0</v>
      </c>
      <c r="Y54" s="727">
        <v>0</v>
      </c>
      <c r="Z54" s="585">
        <v>0</v>
      </c>
      <c r="AA54" s="585">
        <v>0</v>
      </c>
      <c r="AB54" s="585">
        <v>0</v>
      </c>
      <c r="AC54" s="585">
        <v>0</v>
      </c>
      <c r="AD54" s="726">
        <v>0.625</v>
      </c>
      <c r="AE54" s="586">
        <f>AD54</f>
        <v>0.625</v>
      </c>
      <c r="AF54" s="585">
        <f t="shared" si="37"/>
        <v>0</v>
      </c>
      <c r="AG54" s="586">
        <f t="shared" si="37"/>
        <v>0</v>
      </c>
      <c r="AH54" s="585">
        <f t="shared" si="37"/>
        <v>0</v>
      </c>
      <c r="AI54" s="585">
        <f t="shared" si="37"/>
        <v>0.625</v>
      </c>
      <c r="AJ54" s="585">
        <f t="shared" si="37"/>
        <v>0</v>
      </c>
      <c r="AK54" s="585">
        <f t="shared" si="37"/>
        <v>0</v>
      </c>
      <c r="AL54" s="585">
        <f t="shared" si="37"/>
        <v>0</v>
      </c>
      <c r="AM54" s="585">
        <f t="shared" si="37"/>
        <v>0</v>
      </c>
      <c r="AN54" s="585">
        <f t="shared" si="37"/>
        <v>0</v>
      </c>
      <c r="AO54" s="585">
        <f t="shared" si="37"/>
        <v>0</v>
      </c>
      <c r="AP54" s="585">
        <f t="shared" si="37"/>
        <v>0</v>
      </c>
      <c r="AQ54" s="585">
        <f t="shared" si="37"/>
        <v>0</v>
      </c>
      <c r="AR54" s="585">
        <f t="shared" si="37"/>
        <v>0</v>
      </c>
      <c r="AS54" s="585">
        <f t="shared" si="37"/>
        <v>0</v>
      </c>
      <c r="AT54" s="586">
        <f>AD54</f>
        <v>0.625</v>
      </c>
      <c r="AU54" s="585">
        <f t="shared" si="41"/>
        <v>0</v>
      </c>
      <c r="AV54" s="585">
        <f t="shared" si="41"/>
        <v>0</v>
      </c>
      <c r="AW54" s="585">
        <f t="shared" si="41"/>
        <v>0</v>
      </c>
      <c r="AX54" s="586">
        <f>AT54</f>
        <v>0.625</v>
      </c>
      <c r="AY54" s="586"/>
      <c r="AZ54" s="586">
        <f t="shared" si="41"/>
        <v>0</v>
      </c>
      <c r="BA54" s="586">
        <f t="shared" si="41"/>
        <v>0</v>
      </c>
      <c r="BB54" s="586">
        <f t="shared" si="41"/>
        <v>0</v>
      </c>
      <c r="BC54" s="712">
        <f>AY54</f>
        <v>0</v>
      </c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</row>
    <row r="55" spans="1:65" s="571" customFormat="1">
      <c r="A55" s="587" t="s">
        <v>113</v>
      </c>
      <c r="B55" s="591" t="s">
        <v>114</v>
      </c>
      <c r="C55" s="584" t="s">
        <v>115</v>
      </c>
      <c r="D55" s="726">
        <v>0</v>
      </c>
      <c r="E55" s="727">
        <v>0</v>
      </c>
      <c r="F55" s="585">
        <v>0</v>
      </c>
      <c r="G55" s="585">
        <v>0</v>
      </c>
      <c r="H55" s="585">
        <v>0</v>
      </c>
      <c r="I55" s="585">
        <v>0</v>
      </c>
      <c r="J55" s="585">
        <v>0</v>
      </c>
      <c r="K55" s="585">
        <v>0</v>
      </c>
      <c r="L55" s="585">
        <v>0</v>
      </c>
      <c r="M55" s="585">
        <v>0</v>
      </c>
      <c r="N55" s="585">
        <v>0</v>
      </c>
      <c r="O55" s="585">
        <v>0</v>
      </c>
      <c r="P55" s="585">
        <v>0</v>
      </c>
      <c r="Q55" s="585">
        <v>0</v>
      </c>
      <c r="R55" s="585">
        <v>0</v>
      </c>
      <c r="S55" s="585">
        <v>0</v>
      </c>
      <c r="T55" s="585">
        <v>0</v>
      </c>
      <c r="U55" s="585">
        <v>0</v>
      </c>
      <c r="V55" s="585">
        <v>0</v>
      </c>
      <c r="W55" s="585">
        <v>0</v>
      </c>
      <c r="X55" s="585">
        <v>0</v>
      </c>
      <c r="Y55" s="727">
        <v>0</v>
      </c>
      <c r="Z55" s="585">
        <v>0</v>
      </c>
      <c r="AA55" s="585">
        <v>0</v>
      </c>
      <c r="AB55" s="585">
        <v>0</v>
      </c>
      <c r="AC55" s="585">
        <v>0</v>
      </c>
      <c r="AD55" s="726">
        <v>0</v>
      </c>
      <c r="AE55" s="586">
        <v>0</v>
      </c>
      <c r="AF55" s="585">
        <f t="shared" si="37"/>
        <v>0</v>
      </c>
      <c r="AG55" s="586">
        <f t="shared" si="37"/>
        <v>0</v>
      </c>
      <c r="AH55" s="586">
        <f t="shared" si="37"/>
        <v>0</v>
      </c>
      <c r="AI55" s="585">
        <f t="shared" si="37"/>
        <v>0</v>
      </c>
      <c r="AJ55" s="585">
        <f t="shared" si="37"/>
        <v>0</v>
      </c>
      <c r="AK55" s="585">
        <f t="shared" si="37"/>
        <v>0</v>
      </c>
      <c r="AL55" s="585">
        <f t="shared" si="37"/>
        <v>0</v>
      </c>
      <c r="AM55" s="585">
        <f t="shared" si="37"/>
        <v>0</v>
      </c>
      <c r="AN55" s="585">
        <f t="shared" si="37"/>
        <v>0</v>
      </c>
      <c r="AO55" s="585">
        <f t="shared" si="37"/>
        <v>0</v>
      </c>
      <c r="AP55" s="585">
        <f t="shared" si="37"/>
        <v>0</v>
      </c>
      <c r="AQ55" s="585">
        <f t="shared" si="37"/>
        <v>0</v>
      </c>
      <c r="AR55" s="585">
        <f t="shared" si="37"/>
        <v>0</v>
      </c>
      <c r="AS55" s="585">
        <f t="shared" si="37"/>
        <v>0</v>
      </c>
      <c r="AT55" s="585">
        <f t="shared" si="37"/>
        <v>0</v>
      </c>
      <c r="AU55" s="585">
        <f t="shared" si="41"/>
        <v>0</v>
      </c>
      <c r="AV55" s="585">
        <f t="shared" si="41"/>
        <v>0</v>
      </c>
      <c r="AW55" s="585">
        <f t="shared" si="41"/>
        <v>0</v>
      </c>
      <c r="AX55" s="585">
        <f t="shared" si="41"/>
        <v>0</v>
      </c>
      <c r="AY55" s="586">
        <f t="shared" si="41"/>
        <v>0</v>
      </c>
      <c r="AZ55" s="586">
        <f t="shared" si="41"/>
        <v>0</v>
      </c>
      <c r="BA55" s="586">
        <f t="shared" si="41"/>
        <v>0</v>
      </c>
      <c r="BB55" s="586">
        <f t="shared" si="41"/>
        <v>0</v>
      </c>
      <c r="BC55" s="712">
        <f t="shared" si="41"/>
        <v>0</v>
      </c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</row>
    <row r="56" spans="1:65" s="571" customFormat="1" ht="24">
      <c r="A56" s="587" t="s">
        <v>116</v>
      </c>
      <c r="B56" s="591" t="s">
        <v>167</v>
      </c>
      <c r="C56" s="584" t="s">
        <v>118</v>
      </c>
      <c r="D56" s="726">
        <v>0.57199999999999995</v>
      </c>
      <c r="E56" s="727">
        <f>D56</f>
        <v>0.57199999999999995</v>
      </c>
      <c r="F56" s="585">
        <v>0</v>
      </c>
      <c r="G56" s="586">
        <f>E56</f>
        <v>0.57199999999999995</v>
      </c>
      <c r="H56" s="585">
        <v>0</v>
      </c>
      <c r="I56" s="585">
        <v>0</v>
      </c>
      <c r="J56" s="585">
        <v>0</v>
      </c>
      <c r="K56" s="585">
        <v>0</v>
      </c>
      <c r="L56" s="585">
        <v>0</v>
      </c>
      <c r="M56" s="585">
        <v>0</v>
      </c>
      <c r="N56" s="585">
        <v>0</v>
      </c>
      <c r="O56" s="585">
        <v>0</v>
      </c>
      <c r="P56" s="585">
        <v>0</v>
      </c>
      <c r="Q56" s="585">
        <v>0</v>
      </c>
      <c r="R56" s="585">
        <v>0.48199999999999998</v>
      </c>
      <c r="S56" s="585">
        <v>0</v>
      </c>
      <c r="T56" s="585">
        <v>0</v>
      </c>
      <c r="U56" s="585">
        <v>0</v>
      </c>
      <c r="V56" s="585">
        <v>0</v>
      </c>
      <c r="W56" s="585">
        <v>0</v>
      </c>
      <c r="X56" s="585">
        <v>0</v>
      </c>
      <c r="Y56" s="727">
        <v>0</v>
      </c>
      <c r="Z56" s="585">
        <v>0</v>
      </c>
      <c r="AA56" s="585">
        <v>0</v>
      </c>
      <c r="AB56" s="585">
        <v>0</v>
      </c>
      <c r="AC56" s="585">
        <v>0</v>
      </c>
      <c r="AD56" s="726">
        <v>0.47699999999999998</v>
      </c>
      <c r="AE56" s="586">
        <f>AD56</f>
        <v>0.47699999999999998</v>
      </c>
      <c r="AF56" s="585">
        <f t="shared" si="37"/>
        <v>0</v>
      </c>
      <c r="AG56" s="586">
        <v>0</v>
      </c>
      <c r="AH56" s="586">
        <f>AE56</f>
        <v>0.47699999999999998</v>
      </c>
      <c r="AI56" s="585">
        <f t="shared" si="37"/>
        <v>0</v>
      </c>
      <c r="AJ56" s="585">
        <f t="shared" si="37"/>
        <v>0</v>
      </c>
      <c r="AK56" s="585">
        <f t="shared" si="37"/>
        <v>0</v>
      </c>
      <c r="AL56" s="585">
        <f t="shared" si="37"/>
        <v>0</v>
      </c>
      <c r="AM56" s="585">
        <f t="shared" si="37"/>
        <v>0</v>
      </c>
      <c r="AN56" s="585">
        <f t="shared" si="37"/>
        <v>0</v>
      </c>
      <c r="AO56" s="585"/>
      <c r="AP56" s="585">
        <f t="shared" si="37"/>
        <v>0</v>
      </c>
      <c r="AQ56" s="585">
        <f t="shared" si="37"/>
        <v>0</v>
      </c>
      <c r="AR56" s="585"/>
      <c r="AS56" s="585">
        <f t="shared" si="37"/>
        <v>0</v>
      </c>
      <c r="AT56" s="585">
        <f t="shared" si="37"/>
        <v>0</v>
      </c>
      <c r="AU56" s="585">
        <f t="shared" si="41"/>
        <v>0</v>
      </c>
      <c r="AV56" s="585">
        <f t="shared" si="41"/>
        <v>0</v>
      </c>
      <c r="AW56" s="585">
        <f t="shared" si="41"/>
        <v>0</v>
      </c>
      <c r="AX56" s="585">
        <f t="shared" si="41"/>
        <v>0</v>
      </c>
      <c r="AY56" s="586">
        <f>AD56</f>
        <v>0.47699999999999998</v>
      </c>
      <c r="AZ56" s="586">
        <f t="shared" si="41"/>
        <v>0</v>
      </c>
      <c r="BA56" s="586">
        <f t="shared" si="41"/>
        <v>0</v>
      </c>
      <c r="BB56" s="586">
        <f>AY56</f>
        <v>0.47699999999999998</v>
      </c>
      <c r="BC56" s="712">
        <f t="shared" si="41"/>
        <v>0</v>
      </c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</row>
    <row r="57" spans="1:65" s="571" customFormat="1">
      <c r="A57" s="587" t="s">
        <v>119</v>
      </c>
      <c r="B57" s="591" t="s">
        <v>120</v>
      </c>
      <c r="C57" s="584" t="s">
        <v>121</v>
      </c>
      <c r="D57" s="726">
        <v>0</v>
      </c>
      <c r="E57" s="727">
        <v>0</v>
      </c>
      <c r="F57" s="585">
        <v>0</v>
      </c>
      <c r="G57" s="585">
        <v>0</v>
      </c>
      <c r="H57" s="585">
        <v>0</v>
      </c>
      <c r="I57" s="585">
        <v>0</v>
      </c>
      <c r="J57" s="585">
        <v>0</v>
      </c>
      <c r="K57" s="585">
        <v>0</v>
      </c>
      <c r="L57" s="585">
        <v>0</v>
      </c>
      <c r="M57" s="585">
        <v>0</v>
      </c>
      <c r="N57" s="585">
        <v>0</v>
      </c>
      <c r="O57" s="585">
        <v>0</v>
      </c>
      <c r="P57" s="585">
        <v>0</v>
      </c>
      <c r="Q57" s="585">
        <v>0</v>
      </c>
      <c r="R57" s="585">
        <v>0</v>
      </c>
      <c r="S57" s="585">
        <v>0</v>
      </c>
      <c r="T57" s="585">
        <v>0</v>
      </c>
      <c r="U57" s="585">
        <v>0</v>
      </c>
      <c r="V57" s="585">
        <v>0</v>
      </c>
      <c r="W57" s="585">
        <v>0</v>
      </c>
      <c r="X57" s="585">
        <v>0</v>
      </c>
      <c r="Y57" s="727">
        <v>0</v>
      </c>
      <c r="Z57" s="585">
        <v>0</v>
      </c>
      <c r="AA57" s="585">
        <v>0</v>
      </c>
      <c r="AB57" s="585">
        <v>0</v>
      </c>
      <c r="AC57" s="585">
        <v>0</v>
      </c>
      <c r="AD57" s="726">
        <v>0</v>
      </c>
      <c r="AE57" s="586">
        <v>0</v>
      </c>
      <c r="AF57" s="585">
        <f t="shared" si="37"/>
        <v>0</v>
      </c>
      <c r="AG57" s="586">
        <f t="shared" si="37"/>
        <v>0</v>
      </c>
      <c r="AH57" s="585">
        <f t="shared" si="37"/>
        <v>0</v>
      </c>
      <c r="AI57" s="585">
        <f t="shared" si="37"/>
        <v>0</v>
      </c>
      <c r="AJ57" s="585">
        <f t="shared" si="37"/>
        <v>0</v>
      </c>
      <c r="AK57" s="585">
        <f t="shared" si="37"/>
        <v>0</v>
      </c>
      <c r="AL57" s="585">
        <f t="shared" si="37"/>
        <v>0</v>
      </c>
      <c r="AM57" s="585">
        <f t="shared" si="37"/>
        <v>0</v>
      </c>
      <c r="AN57" s="585">
        <f t="shared" si="37"/>
        <v>0</v>
      </c>
      <c r="AO57" s="585">
        <f t="shared" si="37"/>
        <v>0</v>
      </c>
      <c r="AP57" s="585">
        <f t="shared" si="37"/>
        <v>0</v>
      </c>
      <c r="AQ57" s="585">
        <f t="shared" si="37"/>
        <v>0</v>
      </c>
      <c r="AR57" s="585">
        <f t="shared" si="37"/>
        <v>0</v>
      </c>
      <c r="AS57" s="585">
        <f t="shared" si="37"/>
        <v>0</v>
      </c>
      <c r="AT57" s="585">
        <f t="shared" si="37"/>
        <v>0</v>
      </c>
      <c r="AU57" s="585">
        <f t="shared" si="41"/>
        <v>0</v>
      </c>
      <c r="AV57" s="585">
        <f t="shared" si="41"/>
        <v>0</v>
      </c>
      <c r="AW57" s="585">
        <f t="shared" si="41"/>
        <v>0</v>
      </c>
      <c r="AX57" s="585">
        <f t="shared" si="41"/>
        <v>0</v>
      </c>
      <c r="AY57" s="586">
        <f t="shared" si="41"/>
        <v>0</v>
      </c>
      <c r="AZ57" s="586">
        <f t="shared" si="41"/>
        <v>0</v>
      </c>
      <c r="BA57" s="586">
        <f t="shared" si="41"/>
        <v>0</v>
      </c>
      <c r="BB57" s="586">
        <f t="shared" si="41"/>
        <v>0</v>
      </c>
      <c r="BC57" s="712">
        <f t="shared" si="41"/>
        <v>0</v>
      </c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</row>
    <row r="58" spans="1:65" s="571" customFormat="1" ht="36">
      <c r="A58" s="587" t="s">
        <v>122</v>
      </c>
      <c r="B58" s="591" t="s">
        <v>123</v>
      </c>
      <c r="C58" s="584" t="s">
        <v>124</v>
      </c>
      <c r="D58" s="726">
        <v>0.42799999999999999</v>
      </c>
      <c r="E58" s="727">
        <f>D58</f>
        <v>0.42799999999999999</v>
      </c>
      <c r="F58" s="585">
        <v>0</v>
      </c>
      <c r="G58" s="585">
        <v>0</v>
      </c>
      <c r="H58" s="586">
        <f>D58</f>
        <v>0.42799999999999999</v>
      </c>
      <c r="I58" s="585">
        <v>0</v>
      </c>
      <c r="J58" s="585">
        <v>0</v>
      </c>
      <c r="K58" s="585">
        <v>0</v>
      </c>
      <c r="L58" s="585">
        <v>0</v>
      </c>
      <c r="M58" s="585">
        <v>0</v>
      </c>
      <c r="N58" s="585">
        <v>0</v>
      </c>
      <c r="O58" s="585">
        <v>0</v>
      </c>
      <c r="P58" s="585">
        <v>0</v>
      </c>
      <c r="Q58" s="585">
        <v>0</v>
      </c>
      <c r="R58" s="585">
        <v>0</v>
      </c>
      <c r="S58" s="585">
        <v>0</v>
      </c>
      <c r="T58" s="585">
        <v>0</v>
      </c>
      <c r="U58" s="585">
        <v>0</v>
      </c>
      <c r="V58" s="585">
        <v>0</v>
      </c>
      <c r="W58" s="585">
        <v>0</v>
      </c>
      <c r="X58" s="585">
        <v>0</v>
      </c>
      <c r="Y58" s="727">
        <v>0</v>
      </c>
      <c r="Z58" s="585">
        <v>0</v>
      </c>
      <c r="AA58" s="585">
        <v>0</v>
      </c>
      <c r="AB58" s="585">
        <v>0</v>
      </c>
      <c r="AC58" s="585">
        <v>0</v>
      </c>
      <c r="AD58" s="726">
        <v>0.35599999999999998</v>
      </c>
      <c r="AE58" s="586">
        <f>AD58</f>
        <v>0.35599999999999998</v>
      </c>
      <c r="AF58" s="585">
        <f t="shared" si="37"/>
        <v>0</v>
      </c>
      <c r="AG58" s="586">
        <f t="shared" si="37"/>
        <v>0</v>
      </c>
      <c r="AH58" s="586">
        <f>AE58</f>
        <v>0.35599999999999998</v>
      </c>
      <c r="AI58" s="585">
        <f t="shared" si="37"/>
        <v>0</v>
      </c>
      <c r="AJ58" s="585">
        <f t="shared" si="37"/>
        <v>0</v>
      </c>
      <c r="AK58" s="585">
        <f t="shared" si="37"/>
        <v>0</v>
      </c>
      <c r="AL58" s="585">
        <f t="shared" si="37"/>
        <v>0</v>
      </c>
      <c r="AM58" s="585">
        <f t="shared" si="37"/>
        <v>0</v>
      </c>
      <c r="AN58" s="585">
        <f t="shared" si="37"/>
        <v>0</v>
      </c>
      <c r="AO58" s="585">
        <f t="shared" si="37"/>
        <v>0</v>
      </c>
      <c r="AP58" s="585">
        <f t="shared" si="37"/>
        <v>0</v>
      </c>
      <c r="AQ58" s="585">
        <f t="shared" si="37"/>
        <v>0</v>
      </c>
      <c r="AR58" s="585">
        <f t="shared" si="37"/>
        <v>0</v>
      </c>
      <c r="AS58" s="585">
        <f t="shared" si="37"/>
        <v>0</v>
      </c>
      <c r="AT58" s="585">
        <f t="shared" si="37"/>
        <v>0</v>
      </c>
      <c r="AU58" s="585">
        <f t="shared" si="41"/>
        <v>0</v>
      </c>
      <c r="AV58" s="585">
        <f t="shared" si="41"/>
        <v>0</v>
      </c>
      <c r="AW58" s="585">
        <f t="shared" si="41"/>
        <v>0</v>
      </c>
      <c r="AX58" s="585">
        <f t="shared" si="41"/>
        <v>0</v>
      </c>
      <c r="AY58" s="586">
        <f>AD58</f>
        <v>0.35599999999999998</v>
      </c>
      <c r="AZ58" s="586">
        <f t="shared" si="41"/>
        <v>0</v>
      </c>
      <c r="BA58" s="586">
        <f t="shared" si="41"/>
        <v>0</v>
      </c>
      <c r="BB58" s="586">
        <f>AY58</f>
        <v>0.35599999999999998</v>
      </c>
      <c r="BC58" s="712">
        <f t="shared" si="41"/>
        <v>0</v>
      </c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</row>
    <row r="59" spans="1:65" s="571" customFormat="1" ht="16.5" thickBot="1">
      <c r="A59" s="592" t="s">
        <v>125</v>
      </c>
      <c r="B59" s="593" t="s">
        <v>126</v>
      </c>
      <c r="C59" s="594" t="s">
        <v>127</v>
      </c>
      <c r="D59" s="595">
        <v>0</v>
      </c>
      <c r="E59" s="730">
        <v>0</v>
      </c>
      <c r="F59" s="596">
        <v>0</v>
      </c>
      <c r="G59" s="596">
        <v>0</v>
      </c>
      <c r="H59" s="596">
        <v>0</v>
      </c>
      <c r="I59" s="596">
        <v>0</v>
      </c>
      <c r="J59" s="596">
        <v>0</v>
      </c>
      <c r="K59" s="596">
        <v>0</v>
      </c>
      <c r="L59" s="596">
        <v>0</v>
      </c>
      <c r="M59" s="596">
        <v>0</v>
      </c>
      <c r="N59" s="596">
        <v>0</v>
      </c>
      <c r="O59" s="596">
        <v>0</v>
      </c>
      <c r="P59" s="596">
        <v>0</v>
      </c>
      <c r="Q59" s="596">
        <v>0</v>
      </c>
      <c r="R59" s="596">
        <v>0</v>
      </c>
      <c r="S59" s="596">
        <v>0</v>
      </c>
      <c r="T59" s="596">
        <v>0</v>
      </c>
      <c r="U59" s="596">
        <v>0</v>
      </c>
      <c r="V59" s="596">
        <v>0</v>
      </c>
      <c r="W59" s="596">
        <v>0</v>
      </c>
      <c r="X59" s="596">
        <v>0</v>
      </c>
      <c r="Y59" s="730">
        <v>0</v>
      </c>
      <c r="Z59" s="596">
        <v>0</v>
      </c>
      <c r="AA59" s="596">
        <v>0</v>
      </c>
      <c r="AB59" s="596">
        <v>0</v>
      </c>
      <c r="AC59" s="596">
        <v>0</v>
      </c>
      <c r="AD59" s="595">
        <v>0</v>
      </c>
      <c r="AE59" s="597">
        <v>0</v>
      </c>
      <c r="AF59" s="596">
        <f t="shared" si="37"/>
        <v>0</v>
      </c>
      <c r="AG59" s="597">
        <f t="shared" si="37"/>
        <v>0</v>
      </c>
      <c r="AH59" s="597">
        <f t="shared" si="37"/>
        <v>0</v>
      </c>
      <c r="AI59" s="596">
        <f t="shared" si="37"/>
        <v>0</v>
      </c>
      <c r="AJ59" s="596">
        <f t="shared" si="37"/>
        <v>0</v>
      </c>
      <c r="AK59" s="596">
        <f t="shared" si="37"/>
        <v>0</v>
      </c>
      <c r="AL59" s="596">
        <f t="shared" si="37"/>
        <v>0</v>
      </c>
      <c r="AM59" s="596">
        <f t="shared" si="37"/>
        <v>0</v>
      </c>
      <c r="AN59" s="596">
        <f t="shared" si="37"/>
        <v>0</v>
      </c>
      <c r="AO59" s="596">
        <f t="shared" si="37"/>
        <v>0</v>
      </c>
      <c r="AP59" s="596">
        <f t="shared" si="37"/>
        <v>0</v>
      </c>
      <c r="AQ59" s="596">
        <f t="shared" si="37"/>
        <v>0</v>
      </c>
      <c r="AR59" s="596">
        <f t="shared" si="37"/>
        <v>0</v>
      </c>
      <c r="AS59" s="596">
        <f t="shared" si="37"/>
        <v>0</v>
      </c>
      <c r="AT59" s="596">
        <f t="shared" si="37"/>
        <v>0</v>
      </c>
      <c r="AU59" s="596">
        <f t="shared" si="41"/>
        <v>0</v>
      </c>
      <c r="AV59" s="596">
        <f t="shared" si="41"/>
        <v>0</v>
      </c>
      <c r="AW59" s="596">
        <f t="shared" si="41"/>
        <v>0</v>
      </c>
      <c r="AX59" s="596">
        <f t="shared" si="41"/>
        <v>0</v>
      </c>
      <c r="AY59" s="597">
        <f t="shared" si="41"/>
        <v>0</v>
      </c>
      <c r="AZ59" s="597">
        <f t="shared" si="41"/>
        <v>0</v>
      </c>
      <c r="BA59" s="597">
        <f t="shared" si="41"/>
        <v>0</v>
      </c>
      <c r="BB59" s="597">
        <f t="shared" si="41"/>
        <v>0</v>
      </c>
      <c r="BC59" s="722">
        <f t="shared" si="41"/>
        <v>0</v>
      </c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</row>
    <row r="60" spans="1:65">
      <c r="A60" s="428"/>
      <c r="AY60" s="141">
        <f t="shared" si="41"/>
        <v>0</v>
      </c>
    </row>
    <row r="61" spans="1:65"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</row>
    <row r="62" spans="1:65" ht="15.75" customHeight="1">
      <c r="A62" s="428"/>
      <c r="B62" s="938"/>
      <c r="C62" s="938"/>
      <c r="D62" s="938"/>
      <c r="E62" s="938"/>
      <c r="F62" s="938"/>
      <c r="G62" s="938"/>
      <c r="H62" s="938"/>
      <c r="I62" s="938"/>
      <c r="J62" s="938"/>
      <c r="K62" s="938"/>
      <c r="L62" s="938"/>
      <c r="M62" s="938"/>
      <c r="N62" s="938"/>
      <c r="O62" s="938"/>
      <c r="P62" s="938"/>
      <c r="Q62" s="938"/>
      <c r="R62" s="938"/>
      <c r="S62" s="938"/>
      <c r="T62" s="938"/>
      <c r="U62" s="938"/>
      <c r="V62" s="938"/>
      <c r="W62" s="938"/>
      <c r="X62" s="938"/>
      <c r="Y62" s="938"/>
      <c r="Z62" s="938"/>
      <c r="AA62" s="938"/>
      <c r="AB62" s="938"/>
    </row>
    <row r="63" spans="1:65" ht="15.75" customHeight="1">
      <c r="A63" s="428"/>
      <c r="B63" s="936"/>
      <c r="C63" s="936"/>
      <c r="D63" s="936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</row>
    <row r="64" spans="1:65">
      <c r="A64" s="428"/>
    </row>
    <row r="65" spans="1:97">
      <c r="A65" s="428"/>
    </row>
    <row r="66" spans="1:97" ht="33.75" customHeight="1"/>
    <row r="69" spans="1:97" ht="18.75"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5"/>
      <c r="CS69" s="405"/>
    </row>
    <row r="71" spans="1:97" ht="18.75" customHeight="1"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06"/>
      <c r="BJ71" s="406"/>
      <c r="BK71" s="406"/>
      <c r="BL71" s="406"/>
      <c r="BM71" s="406"/>
      <c r="BN71" s="406"/>
      <c r="BO71" s="406"/>
      <c r="BP71" s="406"/>
      <c r="BQ71" s="406"/>
      <c r="BR71" s="406"/>
      <c r="BS71" s="406"/>
      <c r="BT71" s="406"/>
      <c r="BU71" s="406"/>
      <c r="BV71" s="406"/>
      <c r="BW71" s="406"/>
      <c r="BX71" s="406"/>
      <c r="BY71" s="406"/>
      <c r="BZ71" s="406"/>
      <c r="CA71" s="406"/>
      <c r="CB71" s="406"/>
      <c r="CC71" s="406"/>
      <c r="CD71" s="406"/>
      <c r="CE71" s="406"/>
      <c r="CF71" s="406"/>
      <c r="CG71" s="406"/>
      <c r="CH71" s="406"/>
      <c r="CI71" s="406"/>
      <c r="CJ71" s="406"/>
      <c r="CK71" s="406"/>
      <c r="CL71" s="406"/>
      <c r="CM71" s="406"/>
      <c r="CN71" s="406"/>
      <c r="CO71" s="406"/>
      <c r="CP71" s="406"/>
      <c r="CQ71" s="406"/>
      <c r="CR71" s="406"/>
      <c r="CS71" s="406"/>
    </row>
    <row r="72" spans="1:97" ht="18.75" customHeight="1"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406"/>
      <c r="BR72" s="406"/>
      <c r="BS72" s="406"/>
      <c r="BT72" s="406"/>
      <c r="BU72" s="406"/>
      <c r="BV72" s="406"/>
      <c r="BW72" s="406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6"/>
      <c r="CM72" s="406"/>
      <c r="CN72" s="406"/>
      <c r="CO72" s="406"/>
      <c r="CP72" s="406"/>
      <c r="CQ72" s="406"/>
      <c r="CR72" s="406"/>
      <c r="CS72" s="406"/>
    </row>
    <row r="73" spans="1:97" ht="18.75"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</row>
    <row r="74" spans="1:97"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  <c r="BA74" s="430"/>
      <c r="BB74" s="430"/>
      <c r="BC74" s="430"/>
      <c r="BD74" s="430"/>
      <c r="BE74" s="430"/>
      <c r="BF74" s="430"/>
      <c r="BG74" s="430"/>
      <c r="BH74" s="430"/>
      <c r="BI74" s="430"/>
      <c r="BJ74" s="430"/>
      <c r="BK74" s="430"/>
      <c r="BL74" s="430"/>
      <c r="BM74" s="430"/>
      <c r="BN74" s="430"/>
      <c r="BO74" s="430"/>
      <c r="BP74" s="430"/>
      <c r="BQ74" s="430"/>
      <c r="BR74" s="430"/>
      <c r="BS74" s="430"/>
      <c r="BT74" s="430"/>
      <c r="BU74" s="430"/>
      <c r="BV74" s="430"/>
      <c r="BW74" s="430"/>
      <c r="BX74" s="430"/>
      <c r="BY74" s="430"/>
      <c r="BZ74" s="430"/>
      <c r="CA74" s="430"/>
      <c r="CB74" s="430"/>
      <c r="CC74" s="430"/>
      <c r="CD74" s="430"/>
      <c r="CE74" s="430"/>
      <c r="CF74" s="430"/>
      <c r="CG74" s="430"/>
      <c r="CH74" s="430"/>
      <c r="CI74" s="430"/>
      <c r="CJ74" s="430"/>
      <c r="CK74" s="430"/>
      <c r="CL74" s="430"/>
      <c r="CM74" s="430"/>
      <c r="CN74" s="430"/>
      <c r="CO74" s="430"/>
      <c r="CP74" s="430"/>
      <c r="CQ74" s="430"/>
      <c r="CR74" s="430"/>
      <c r="CS74" s="430"/>
    </row>
    <row r="75" spans="1:97"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8"/>
      <c r="AW75" s="398"/>
      <c r="AX75" s="398"/>
      <c r="AY75" s="398"/>
      <c r="AZ75" s="398"/>
      <c r="BA75" s="398"/>
      <c r="BB75" s="398"/>
      <c r="BC75" s="398"/>
      <c r="BD75" s="398"/>
      <c r="BE75" s="398"/>
      <c r="BF75" s="398"/>
      <c r="BG75" s="398"/>
      <c r="BH75" s="398"/>
      <c r="BI75" s="398"/>
      <c r="BJ75" s="398"/>
      <c r="BK75" s="398"/>
      <c r="BL75" s="398"/>
      <c r="BM75" s="398"/>
      <c r="BN75" s="398"/>
      <c r="BO75" s="398"/>
      <c r="BP75" s="398"/>
      <c r="BQ75" s="398"/>
      <c r="BR75" s="398"/>
      <c r="BS75" s="398"/>
      <c r="BT75" s="398"/>
      <c r="BU75" s="398"/>
      <c r="BV75" s="398"/>
      <c r="BW75" s="398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</row>
    <row r="76" spans="1:97"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</row>
    <row r="77" spans="1:97" ht="18.75"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431"/>
      <c r="BR77" s="431"/>
      <c r="BS77" s="431"/>
      <c r="BT77" s="431"/>
      <c r="BU77" s="431"/>
      <c r="BV77" s="431"/>
      <c r="BW77" s="431"/>
      <c r="BX77" s="431"/>
      <c r="BY77" s="431"/>
      <c r="BZ77" s="431"/>
      <c r="CA77" s="431"/>
      <c r="CB77" s="431"/>
      <c r="CC77" s="431"/>
      <c r="CD77" s="431"/>
      <c r="CE77" s="431"/>
      <c r="CF77" s="431"/>
      <c r="CG77" s="431"/>
      <c r="CH77" s="431"/>
      <c r="CI77" s="431"/>
      <c r="CJ77" s="431"/>
      <c r="CK77" s="431"/>
      <c r="CL77" s="431"/>
      <c r="CM77" s="431"/>
      <c r="CN77" s="431"/>
      <c r="CO77" s="431"/>
      <c r="CP77" s="431"/>
      <c r="CQ77" s="431"/>
      <c r="CR77" s="431"/>
      <c r="CS77" s="431"/>
    </row>
    <row r="78" spans="1:97"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98"/>
      <c r="CJ78" s="398"/>
      <c r="CK78" s="398"/>
      <c r="CL78" s="398"/>
      <c r="CM78" s="398"/>
      <c r="CN78" s="398"/>
      <c r="CO78" s="398"/>
      <c r="CP78" s="398"/>
      <c r="CQ78" s="398"/>
      <c r="CR78" s="398"/>
      <c r="CS78" s="398"/>
    </row>
    <row r="79" spans="1:97">
      <c r="BD79" s="432"/>
      <c r="BE79" s="432"/>
      <c r="BF79" s="432"/>
      <c r="BG79" s="432"/>
      <c r="BH79" s="432"/>
      <c r="BI79" s="432"/>
    </row>
    <row r="80" spans="1:97" ht="18.75">
      <c r="B80" s="405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5"/>
      <c r="BG80" s="405"/>
      <c r="BH80" s="405"/>
      <c r="BI80" s="405"/>
      <c r="BJ80" s="405"/>
      <c r="BK80" s="405"/>
      <c r="BL80" s="405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/>
      <c r="BW80" s="405"/>
      <c r="BX80" s="405"/>
      <c r="BY80" s="405"/>
      <c r="BZ80" s="405"/>
      <c r="CA80" s="405"/>
      <c r="CB80" s="405"/>
      <c r="CC80" s="405"/>
      <c r="CD80" s="405"/>
      <c r="CE80" s="405"/>
      <c r="CF80" s="405"/>
      <c r="CG80" s="405"/>
      <c r="CH80" s="405"/>
      <c r="CI80" s="405"/>
      <c r="CJ80" s="405"/>
      <c r="CK80" s="405"/>
      <c r="CL80" s="405"/>
      <c r="CM80" s="405"/>
      <c r="CN80" s="405"/>
      <c r="CO80" s="405"/>
      <c r="CP80" s="405"/>
      <c r="CQ80" s="405"/>
      <c r="CR80" s="405"/>
      <c r="CS80" s="405"/>
    </row>
  </sheetData>
  <mergeCells count="29">
    <mergeCell ref="A12:BC12"/>
    <mergeCell ref="A4:BC4"/>
    <mergeCell ref="A5:BC5"/>
    <mergeCell ref="A7:BC7"/>
    <mergeCell ref="A8:BC8"/>
    <mergeCell ref="A10:BC10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Y17:BC17"/>
    <mergeCell ref="AD17:AD18"/>
    <mergeCell ref="B63:D63"/>
    <mergeCell ref="AE17:AI17"/>
    <mergeCell ref="AJ17:AN17"/>
    <mergeCell ref="AO17:AS17"/>
    <mergeCell ref="AT17:AX17"/>
    <mergeCell ref="B62:AB62"/>
    <mergeCell ref="E17:I17"/>
    <mergeCell ref="J17:N17"/>
    <mergeCell ref="O17:S17"/>
    <mergeCell ref="T17:X17"/>
    <mergeCell ref="Y17:AC17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BBC7-2085-43E3-AE01-68B2A9ED3E97}">
  <dimension ref="A1:AS59"/>
  <sheetViews>
    <sheetView zoomScale="80" zoomScaleNormal="80" workbookViewId="0">
      <selection activeCell="A6" sqref="A6"/>
    </sheetView>
  </sheetViews>
  <sheetFormatPr defaultColWidth="9" defaultRowHeight="12" customHeight="1"/>
  <cols>
    <col min="1" max="1" width="10.125" style="434" customWidth="1"/>
    <col min="2" max="2" width="44.5" style="434" customWidth="1"/>
    <col min="3" max="3" width="18.375" style="434" customWidth="1"/>
    <col min="4" max="45" width="7.75" style="434" customWidth="1"/>
    <col min="46" max="16384" width="9" style="141"/>
  </cols>
  <sheetData>
    <row r="1" spans="1:45" ht="18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375" t="s">
        <v>1063</v>
      </c>
    </row>
    <row r="2" spans="1:45" ht="18.75">
      <c r="A2" s="141"/>
      <c r="B2" s="141"/>
      <c r="C2" s="141"/>
      <c r="D2" s="141"/>
      <c r="E2" s="141"/>
      <c r="F2" s="141"/>
      <c r="G2" s="141"/>
      <c r="H2" s="141"/>
      <c r="I2" s="141"/>
      <c r="J2" s="433"/>
      <c r="K2" s="914"/>
      <c r="L2" s="914"/>
      <c r="M2" s="914"/>
      <c r="N2" s="914"/>
      <c r="O2" s="433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3" t="s">
        <v>1</v>
      </c>
    </row>
    <row r="3" spans="1:45" ht="18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3" t="s">
        <v>2</v>
      </c>
    </row>
    <row r="4" spans="1:45" ht="18.75">
      <c r="A4" s="915" t="s">
        <v>1103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  <c r="AM4" s="915"/>
      <c r="AN4" s="915"/>
      <c r="AO4" s="915"/>
      <c r="AP4" s="915"/>
      <c r="AQ4" s="915"/>
      <c r="AR4" s="915"/>
      <c r="AS4" s="915"/>
    </row>
    <row r="5" spans="1:45" ht="18.75" customHeight="1">
      <c r="A5" s="913" t="s">
        <v>1138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3"/>
      <c r="AS5" s="913"/>
    </row>
    <row r="6" spans="1:45" ht="18.7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</row>
    <row r="7" spans="1:45" ht="18.75" customHeight="1">
      <c r="A7" s="913" t="s">
        <v>912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  <c r="AD7" s="913"/>
      <c r="AE7" s="913"/>
      <c r="AF7" s="913"/>
      <c r="AG7" s="913"/>
      <c r="AH7" s="913"/>
      <c r="AI7" s="913"/>
      <c r="AJ7" s="913"/>
      <c r="AK7" s="913"/>
      <c r="AL7" s="913"/>
      <c r="AM7" s="913"/>
      <c r="AN7" s="913"/>
      <c r="AO7" s="913"/>
      <c r="AP7" s="913"/>
      <c r="AQ7" s="913"/>
      <c r="AR7" s="913"/>
      <c r="AS7" s="913"/>
    </row>
    <row r="8" spans="1:45" ht="15.75">
      <c r="A8" s="906" t="s">
        <v>155</v>
      </c>
      <c r="B8" s="906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906"/>
      <c r="AM8" s="906"/>
      <c r="AN8" s="906"/>
      <c r="AO8" s="906"/>
      <c r="AP8" s="906"/>
      <c r="AQ8" s="906"/>
      <c r="AR8" s="906"/>
      <c r="AS8" s="906"/>
    </row>
    <row r="9" spans="1:45" ht="15.75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</row>
    <row r="10" spans="1:45" ht="18.75">
      <c r="A10" s="915" t="s">
        <v>1106</v>
      </c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  <c r="AQ10" s="915"/>
      <c r="AR10" s="915"/>
      <c r="AS10" s="915"/>
    </row>
    <row r="11" spans="1:45" ht="18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3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</row>
    <row r="12" spans="1:45" ht="18.75">
      <c r="A12" s="911" t="s">
        <v>1104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1"/>
      <c r="AL12" s="911"/>
      <c r="AM12" s="911"/>
      <c r="AN12" s="911"/>
      <c r="AO12" s="911"/>
      <c r="AP12" s="911"/>
      <c r="AQ12" s="911"/>
      <c r="AR12" s="911"/>
      <c r="AS12" s="911"/>
    </row>
    <row r="13" spans="1:45" ht="15.75">
      <c r="A13" s="906" t="s">
        <v>916</v>
      </c>
      <c r="B13" s="906"/>
      <c r="C13" s="906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906"/>
      <c r="AL13" s="906"/>
      <c r="AM13" s="906"/>
      <c r="AN13" s="906"/>
      <c r="AO13" s="906"/>
      <c r="AP13" s="906"/>
      <c r="AQ13" s="906"/>
      <c r="AR13" s="906"/>
      <c r="AS13" s="906"/>
    </row>
    <row r="14" spans="1:45" s="434" customFormat="1" ht="15.75" customHeight="1">
      <c r="A14" s="946"/>
      <c r="B14" s="946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946"/>
      <c r="AJ14" s="946"/>
      <c r="AK14" s="946"/>
      <c r="AL14" s="946"/>
      <c r="AM14" s="946"/>
      <c r="AN14" s="946"/>
      <c r="AO14" s="946"/>
      <c r="AP14" s="946"/>
      <c r="AQ14" s="946"/>
      <c r="AR14" s="946"/>
      <c r="AS14" s="946"/>
    </row>
    <row r="15" spans="1:45" s="435" customFormat="1" ht="63" customHeight="1">
      <c r="A15" s="902" t="s">
        <v>6</v>
      </c>
      <c r="B15" s="902" t="s">
        <v>193</v>
      </c>
      <c r="C15" s="902" t="s">
        <v>8</v>
      </c>
      <c r="D15" s="902" t="s">
        <v>1064</v>
      </c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2"/>
      <c r="Q15" s="902"/>
      <c r="R15" s="902"/>
      <c r="S15" s="902"/>
      <c r="T15" s="902"/>
      <c r="U15" s="902"/>
      <c r="V15" s="902"/>
      <c r="W15" s="902"/>
      <c r="X15" s="902"/>
      <c r="Y15" s="902"/>
      <c r="Z15" s="902"/>
      <c r="AA15" s="902"/>
      <c r="AB15" s="902"/>
      <c r="AC15" s="902"/>
      <c r="AD15" s="902"/>
      <c r="AE15" s="902"/>
      <c r="AF15" s="902"/>
      <c r="AG15" s="902"/>
      <c r="AH15" s="902"/>
      <c r="AI15" s="902"/>
      <c r="AJ15" s="902"/>
      <c r="AK15" s="902"/>
      <c r="AL15" s="902"/>
      <c r="AM15" s="902"/>
      <c r="AN15" s="902"/>
      <c r="AO15" s="902"/>
      <c r="AP15" s="902"/>
      <c r="AQ15" s="902"/>
      <c r="AR15" s="902"/>
      <c r="AS15" s="902"/>
    </row>
    <row r="16" spans="1:45" ht="91.5" customHeight="1">
      <c r="A16" s="902"/>
      <c r="B16" s="902"/>
      <c r="C16" s="902"/>
      <c r="D16" s="902" t="s">
        <v>194</v>
      </c>
      <c r="E16" s="902"/>
      <c r="F16" s="902"/>
      <c r="G16" s="902"/>
      <c r="H16" s="902"/>
      <c r="I16" s="902"/>
      <c r="J16" s="902" t="s">
        <v>195</v>
      </c>
      <c r="K16" s="902"/>
      <c r="L16" s="902"/>
      <c r="M16" s="902"/>
      <c r="N16" s="902"/>
      <c r="O16" s="902"/>
      <c r="P16" s="902" t="s">
        <v>196</v>
      </c>
      <c r="Q16" s="902"/>
      <c r="R16" s="902"/>
      <c r="S16" s="902"/>
      <c r="T16" s="902"/>
      <c r="U16" s="902"/>
      <c r="V16" s="902" t="s">
        <v>197</v>
      </c>
      <c r="W16" s="902"/>
      <c r="X16" s="902"/>
      <c r="Y16" s="902"/>
      <c r="Z16" s="902"/>
      <c r="AA16" s="902"/>
      <c r="AB16" s="902" t="s">
        <v>198</v>
      </c>
      <c r="AC16" s="902"/>
      <c r="AD16" s="902"/>
      <c r="AE16" s="902"/>
      <c r="AF16" s="902"/>
      <c r="AG16" s="902"/>
      <c r="AH16" s="902" t="s">
        <v>199</v>
      </c>
      <c r="AI16" s="902"/>
      <c r="AJ16" s="902"/>
      <c r="AK16" s="902"/>
      <c r="AL16" s="902"/>
      <c r="AM16" s="902"/>
      <c r="AN16" s="902" t="s">
        <v>200</v>
      </c>
      <c r="AO16" s="902"/>
      <c r="AP16" s="902"/>
      <c r="AQ16" s="902"/>
      <c r="AR16" s="902"/>
      <c r="AS16" s="902"/>
    </row>
    <row r="17" spans="1:45" s="436" customFormat="1" ht="113.25" customHeight="1">
      <c r="A17" s="902"/>
      <c r="B17" s="902"/>
      <c r="C17" s="902"/>
      <c r="D17" s="945" t="s">
        <v>201</v>
      </c>
      <c r="E17" s="945"/>
      <c r="F17" s="945" t="s">
        <v>201</v>
      </c>
      <c r="G17" s="945"/>
      <c r="H17" s="945" t="s">
        <v>202</v>
      </c>
      <c r="I17" s="945"/>
      <c r="J17" s="945" t="s">
        <v>201</v>
      </c>
      <c r="K17" s="945"/>
      <c r="L17" s="945" t="s">
        <v>201</v>
      </c>
      <c r="M17" s="945"/>
      <c r="N17" s="945" t="s">
        <v>202</v>
      </c>
      <c r="O17" s="945"/>
      <c r="P17" s="945" t="s">
        <v>201</v>
      </c>
      <c r="Q17" s="945"/>
      <c r="R17" s="945" t="s">
        <v>201</v>
      </c>
      <c r="S17" s="945"/>
      <c r="T17" s="945" t="s">
        <v>202</v>
      </c>
      <c r="U17" s="945"/>
      <c r="V17" s="945" t="s">
        <v>201</v>
      </c>
      <c r="W17" s="945"/>
      <c r="X17" s="945" t="s">
        <v>201</v>
      </c>
      <c r="Y17" s="945"/>
      <c r="Z17" s="945" t="s">
        <v>202</v>
      </c>
      <c r="AA17" s="945"/>
      <c r="AB17" s="945" t="s">
        <v>201</v>
      </c>
      <c r="AC17" s="945"/>
      <c r="AD17" s="945" t="s">
        <v>201</v>
      </c>
      <c r="AE17" s="945"/>
      <c r="AF17" s="945" t="s">
        <v>202</v>
      </c>
      <c r="AG17" s="945"/>
      <c r="AH17" s="945" t="s">
        <v>201</v>
      </c>
      <c r="AI17" s="945"/>
      <c r="AJ17" s="945" t="s">
        <v>201</v>
      </c>
      <c r="AK17" s="945"/>
      <c r="AL17" s="945" t="s">
        <v>202</v>
      </c>
      <c r="AM17" s="945"/>
      <c r="AN17" s="945" t="s">
        <v>201</v>
      </c>
      <c r="AO17" s="945"/>
      <c r="AP17" s="945" t="s">
        <v>201</v>
      </c>
      <c r="AQ17" s="945"/>
      <c r="AR17" s="945" t="s">
        <v>202</v>
      </c>
      <c r="AS17" s="945"/>
    </row>
    <row r="18" spans="1:45" ht="46.5" customHeight="1">
      <c r="A18" s="902"/>
      <c r="B18" s="902"/>
      <c r="C18" s="902"/>
      <c r="D18" s="437" t="s">
        <v>12</v>
      </c>
      <c r="E18" s="379" t="s">
        <v>13</v>
      </c>
      <c r="F18" s="437" t="s">
        <v>12</v>
      </c>
      <c r="G18" s="379" t="s">
        <v>13</v>
      </c>
      <c r="H18" s="437" t="s">
        <v>12</v>
      </c>
      <c r="I18" s="379" t="s">
        <v>13</v>
      </c>
      <c r="J18" s="437" t="s">
        <v>12</v>
      </c>
      <c r="K18" s="379" t="s">
        <v>13</v>
      </c>
      <c r="L18" s="437" t="s">
        <v>12</v>
      </c>
      <c r="M18" s="379" t="s">
        <v>13</v>
      </c>
      <c r="N18" s="437" t="s">
        <v>12</v>
      </c>
      <c r="O18" s="379" t="s">
        <v>13</v>
      </c>
      <c r="P18" s="437" t="s">
        <v>12</v>
      </c>
      <c r="Q18" s="379" t="s">
        <v>13</v>
      </c>
      <c r="R18" s="437" t="s">
        <v>12</v>
      </c>
      <c r="S18" s="379" t="s">
        <v>13</v>
      </c>
      <c r="T18" s="437" t="s">
        <v>12</v>
      </c>
      <c r="U18" s="379" t="s">
        <v>13</v>
      </c>
      <c r="V18" s="437" t="s">
        <v>12</v>
      </c>
      <c r="W18" s="379" t="s">
        <v>13</v>
      </c>
      <c r="X18" s="437" t="s">
        <v>12</v>
      </c>
      <c r="Y18" s="379" t="s">
        <v>13</v>
      </c>
      <c r="Z18" s="437" t="s">
        <v>12</v>
      </c>
      <c r="AA18" s="379" t="s">
        <v>13</v>
      </c>
      <c r="AB18" s="437" t="s">
        <v>12</v>
      </c>
      <c r="AC18" s="379" t="s">
        <v>13</v>
      </c>
      <c r="AD18" s="437" t="s">
        <v>12</v>
      </c>
      <c r="AE18" s="379" t="s">
        <v>13</v>
      </c>
      <c r="AF18" s="437" t="s">
        <v>12</v>
      </c>
      <c r="AG18" s="379" t="s">
        <v>13</v>
      </c>
      <c r="AH18" s="437" t="s">
        <v>12</v>
      </c>
      <c r="AI18" s="379" t="s">
        <v>13</v>
      </c>
      <c r="AJ18" s="437" t="s">
        <v>12</v>
      </c>
      <c r="AK18" s="379" t="s">
        <v>13</v>
      </c>
      <c r="AL18" s="437" t="s">
        <v>12</v>
      </c>
      <c r="AM18" s="379" t="s">
        <v>13</v>
      </c>
      <c r="AN18" s="437" t="s">
        <v>12</v>
      </c>
      <c r="AO18" s="379" t="s">
        <v>13</v>
      </c>
      <c r="AP18" s="437" t="s">
        <v>12</v>
      </c>
      <c r="AQ18" s="379" t="s">
        <v>13</v>
      </c>
      <c r="AR18" s="437" t="s">
        <v>12</v>
      </c>
      <c r="AS18" s="379" t="s">
        <v>13</v>
      </c>
    </row>
    <row r="19" spans="1:45" s="439" customFormat="1" ht="15.75">
      <c r="A19" s="380">
        <v>1</v>
      </c>
      <c r="B19" s="383">
        <v>2</v>
      </c>
      <c r="C19" s="380">
        <v>3</v>
      </c>
      <c r="D19" s="438" t="s">
        <v>203</v>
      </c>
      <c r="E19" s="438" t="s">
        <v>204</v>
      </c>
      <c r="F19" s="438" t="s">
        <v>205</v>
      </c>
      <c r="G19" s="438" t="s">
        <v>206</v>
      </c>
      <c r="H19" s="438" t="s">
        <v>207</v>
      </c>
      <c r="I19" s="438" t="s">
        <v>207</v>
      </c>
      <c r="J19" s="438" t="s">
        <v>208</v>
      </c>
      <c r="K19" s="438" t="s">
        <v>209</v>
      </c>
      <c r="L19" s="438" t="s">
        <v>210</v>
      </c>
      <c r="M19" s="438" t="s">
        <v>211</v>
      </c>
      <c r="N19" s="438" t="s">
        <v>212</v>
      </c>
      <c r="O19" s="438" t="s">
        <v>212</v>
      </c>
      <c r="P19" s="438" t="s">
        <v>213</v>
      </c>
      <c r="Q19" s="438" t="s">
        <v>214</v>
      </c>
      <c r="R19" s="438" t="s">
        <v>215</v>
      </c>
      <c r="S19" s="438" t="s">
        <v>216</v>
      </c>
      <c r="T19" s="438" t="s">
        <v>217</v>
      </c>
      <c r="U19" s="438" t="s">
        <v>217</v>
      </c>
      <c r="V19" s="438" t="s">
        <v>218</v>
      </c>
      <c r="W19" s="438" t="s">
        <v>219</v>
      </c>
      <c r="X19" s="438" t="s">
        <v>220</v>
      </c>
      <c r="Y19" s="438" t="s">
        <v>221</v>
      </c>
      <c r="Z19" s="438" t="s">
        <v>222</v>
      </c>
      <c r="AA19" s="438" t="s">
        <v>222</v>
      </c>
      <c r="AB19" s="438" t="s">
        <v>223</v>
      </c>
      <c r="AC19" s="438" t="s">
        <v>224</v>
      </c>
      <c r="AD19" s="438" t="s">
        <v>225</v>
      </c>
      <c r="AE19" s="438" t="s">
        <v>226</v>
      </c>
      <c r="AF19" s="438" t="s">
        <v>227</v>
      </c>
      <c r="AG19" s="438" t="s">
        <v>227</v>
      </c>
      <c r="AH19" s="438" t="s">
        <v>228</v>
      </c>
      <c r="AI19" s="438" t="s">
        <v>229</v>
      </c>
      <c r="AJ19" s="438" t="s">
        <v>230</v>
      </c>
      <c r="AK19" s="438" t="s">
        <v>231</v>
      </c>
      <c r="AL19" s="438" t="s">
        <v>232</v>
      </c>
      <c r="AM19" s="438" t="s">
        <v>232</v>
      </c>
      <c r="AN19" s="438" t="s">
        <v>233</v>
      </c>
      <c r="AO19" s="438" t="s">
        <v>234</v>
      </c>
      <c r="AP19" s="438" t="s">
        <v>235</v>
      </c>
      <c r="AQ19" s="438" t="s">
        <v>236</v>
      </c>
      <c r="AR19" s="438" t="s">
        <v>237</v>
      </c>
      <c r="AS19" s="438" t="s">
        <v>237</v>
      </c>
    </row>
    <row r="20" spans="1:45" s="439" customFormat="1" ht="31.5">
      <c r="A20" s="410" t="s">
        <v>22</v>
      </c>
      <c r="B20" s="411" t="s">
        <v>23</v>
      </c>
      <c r="C20" s="440" t="s">
        <v>1074</v>
      </c>
      <c r="D20" s="438" t="s">
        <v>1072</v>
      </c>
      <c r="E20" s="438" t="s">
        <v>1072</v>
      </c>
      <c r="F20" s="438" t="s">
        <v>1072</v>
      </c>
      <c r="G20" s="438" t="s">
        <v>1072</v>
      </c>
      <c r="H20" s="438" t="s">
        <v>1072</v>
      </c>
      <c r="I20" s="438" t="s">
        <v>1072</v>
      </c>
      <c r="J20" s="438" t="s">
        <v>1072</v>
      </c>
      <c r="K20" s="438" t="s">
        <v>1072</v>
      </c>
      <c r="L20" s="438" t="s">
        <v>1072</v>
      </c>
      <c r="M20" s="438" t="s">
        <v>1072</v>
      </c>
      <c r="N20" s="438" t="s">
        <v>1072</v>
      </c>
      <c r="O20" s="438" t="s">
        <v>1072</v>
      </c>
      <c r="P20" s="438" t="s">
        <v>1072</v>
      </c>
      <c r="Q20" s="438" t="s">
        <v>1072</v>
      </c>
      <c r="R20" s="438" t="s">
        <v>1072</v>
      </c>
      <c r="S20" s="438" t="s">
        <v>1072</v>
      </c>
      <c r="T20" s="438" t="s">
        <v>1072</v>
      </c>
      <c r="U20" s="438" t="s">
        <v>1072</v>
      </c>
      <c r="V20" s="438" t="s">
        <v>1072</v>
      </c>
      <c r="W20" s="438" t="s">
        <v>1072</v>
      </c>
      <c r="X20" s="438" t="s">
        <v>1072</v>
      </c>
      <c r="Y20" s="438" t="s">
        <v>1072</v>
      </c>
      <c r="Z20" s="438" t="s">
        <v>1072</v>
      </c>
      <c r="AA20" s="438" t="s">
        <v>1072</v>
      </c>
      <c r="AB20" s="438" t="s">
        <v>1072</v>
      </c>
      <c r="AC20" s="438" t="s">
        <v>1072</v>
      </c>
      <c r="AD20" s="438" t="s">
        <v>1072</v>
      </c>
      <c r="AE20" s="438" t="s">
        <v>1072</v>
      </c>
      <c r="AF20" s="438" t="s">
        <v>1072</v>
      </c>
      <c r="AG20" s="438" t="s">
        <v>1072</v>
      </c>
      <c r="AH20" s="438" t="s">
        <v>1072</v>
      </c>
      <c r="AI20" s="438" t="s">
        <v>1072</v>
      </c>
      <c r="AJ20" s="438" t="s">
        <v>1072</v>
      </c>
      <c r="AK20" s="438" t="s">
        <v>1072</v>
      </c>
      <c r="AL20" s="438" t="s">
        <v>1072</v>
      </c>
      <c r="AM20" s="438" t="s">
        <v>1072</v>
      </c>
      <c r="AN20" s="438" t="s">
        <v>1072</v>
      </c>
      <c r="AO20" s="438" t="s">
        <v>1072</v>
      </c>
      <c r="AP20" s="438" t="s">
        <v>1072</v>
      </c>
      <c r="AQ20" s="438" t="s">
        <v>1072</v>
      </c>
      <c r="AR20" s="438" t="s">
        <v>1072</v>
      </c>
      <c r="AS20" s="438" t="s">
        <v>1072</v>
      </c>
    </row>
    <row r="21" spans="1:45" s="439" customFormat="1" ht="24.75">
      <c r="A21" s="413" t="s">
        <v>25</v>
      </c>
      <c r="B21" s="414" t="s">
        <v>26</v>
      </c>
      <c r="C21" s="420" t="s">
        <v>24</v>
      </c>
      <c r="D21" s="438" t="s">
        <v>1072</v>
      </c>
      <c r="E21" s="438" t="s">
        <v>1072</v>
      </c>
      <c r="F21" s="438" t="s">
        <v>1072</v>
      </c>
      <c r="G21" s="438" t="s">
        <v>1072</v>
      </c>
      <c r="H21" s="438" t="s">
        <v>1072</v>
      </c>
      <c r="I21" s="438" t="s">
        <v>1072</v>
      </c>
      <c r="J21" s="438" t="s">
        <v>1072</v>
      </c>
      <c r="K21" s="438" t="s">
        <v>1072</v>
      </c>
      <c r="L21" s="438" t="s">
        <v>1072</v>
      </c>
      <c r="M21" s="438" t="s">
        <v>1072</v>
      </c>
      <c r="N21" s="438" t="s">
        <v>1072</v>
      </c>
      <c r="O21" s="438" t="s">
        <v>1072</v>
      </c>
      <c r="P21" s="438" t="s">
        <v>1072</v>
      </c>
      <c r="Q21" s="438" t="s">
        <v>1072</v>
      </c>
      <c r="R21" s="438" t="s">
        <v>1072</v>
      </c>
      <c r="S21" s="438" t="s">
        <v>1072</v>
      </c>
      <c r="T21" s="438" t="s">
        <v>1072</v>
      </c>
      <c r="U21" s="438" t="s">
        <v>1072</v>
      </c>
      <c r="V21" s="438" t="s">
        <v>1072</v>
      </c>
      <c r="W21" s="438" t="s">
        <v>1072</v>
      </c>
      <c r="X21" s="438" t="s">
        <v>1072</v>
      </c>
      <c r="Y21" s="438" t="s">
        <v>1072</v>
      </c>
      <c r="Z21" s="438" t="s">
        <v>1072</v>
      </c>
      <c r="AA21" s="438" t="s">
        <v>1072</v>
      </c>
      <c r="AB21" s="438" t="s">
        <v>1072</v>
      </c>
      <c r="AC21" s="438" t="s">
        <v>1072</v>
      </c>
      <c r="AD21" s="438" t="s">
        <v>1072</v>
      </c>
      <c r="AE21" s="438" t="s">
        <v>1072</v>
      </c>
      <c r="AF21" s="438" t="s">
        <v>1072</v>
      </c>
      <c r="AG21" s="438" t="s">
        <v>1072</v>
      </c>
      <c r="AH21" s="438" t="s">
        <v>1072</v>
      </c>
      <c r="AI21" s="438" t="s">
        <v>1072</v>
      </c>
      <c r="AJ21" s="438" t="s">
        <v>1072</v>
      </c>
      <c r="AK21" s="438" t="s">
        <v>1072</v>
      </c>
      <c r="AL21" s="438" t="s">
        <v>1072</v>
      </c>
      <c r="AM21" s="438" t="s">
        <v>1072</v>
      </c>
      <c r="AN21" s="438" t="s">
        <v>1072</v>
      </c>
      <c r="AO21" s="438" t="s">
        <v>1072</v>
      </c>
      <c r="AP21" s="438" t="s">
        <v>1072</v>
      </c>
      <c r="AQ21" s="438" t="s">
        <v>1072</v>
      </c>
      <c r="AR21" s="438" t="s">
        <v>1072</v>
      </c>
      <c r="AS21" s="438" t="s">
        <v>1072</v>
      </c>
    </row>
    <row r="22" spans="1:45" ht="30" customHeight="1">
      <c r="A22" s="413" t="s">
        <v>27</v>
      </c>
      <c r="B22" s="414" t="s">
        <v>28</v>
      </c>
      <c r="C22" s="420" t="s">
        <v>24</v>
      </c>
      <c r="D22" s="438" t="s">
        <v>1072</v>
      </c>
      <c r="E22" s="438" t="s">
        <v>1072</v>
      </c>
      <c r="F22" s="438" t="s">
        <v>1072</v>
      </c>
      <c r="G22" s="438" t="s">
        <v>1072</v>
      </c>
      <c r="H22" s="438" t="s">
        <v>1072</v>
      </c>
      <c r="I22" s="438" t="s">
        <v>1072</v>
      </c>
      <c r="J22" s="438" t="s">
        <v>1072</v>
      </c>
      <c r="K22" s="438" t="s">
        <v>1072</v>
      </c>
      <c r="L22" s="438" t="s">
        <v>1072</v>
      </c>
      <c r="M22" s="438" t="s">
        <v>1072</v>
      </c>
      <c r="N22" s="438" t="s">
        <v>1072</v>
      </c>
      <c r="O22" s="438" t="s">
        <v>1072</v>
      </c>
      <c r="P22" s="438" t="s">
        <v>1072</v>
      </c>
      <c r="Q22" s="438" t="s">
        <v>1072</v>
      </c>
      <c r="R22" s="438" t="s">
        <v>1072</v>
      </c>
      <c r="S22" s="438" t="s">
        <v>1072</v>
      </c>
      <c r="T22" s="438" t="s">
        <v>1072</v>
      </c>
      <c r="U22" s="438" t="s">
        <v>1072</v>
      </c>
      <c r="V22" s="438" t="s">
        <v>1072</v>
      </c>
      <c r="W22" s="438" t="s">
        <v>1072</v>
      </c>
      <c r="X22" s="438" t="s">
        <v>1072</v>
      </c>
      <c r="Y22" s="438" t="s">
        <v>1072</v>
      </c>
      <c r="Z22" s="438" t="s">
        <v>1072</v>
      </c>
      <c r="AA22" s="438" t="s">
        <v>1072</v>
      </c>
      <c r="AB22" s="438" t="s">
        <v>1072</v>
      </c>
      <c r="AC22" s="438" t="s">
        <v>1072</v>
      </c>
      <c r="AD22" s="438" t="s">
        <v>1072</v>
      </c>
      <c r="AE22" s="438" t="s">
        <v>1072</v>
      </c>
      <c r="AF22" s="438" t="s">
        <v>1072</v>
      </c>
      <c r="AG22" s="438" t="s">
        <v>1072</v>
      </c>
      <c r="AH22" s="438" t="s">
        <v>1072</v>
      </c>
      <c r="AI22" s="438" t="s">
        <v>1072</v>
      </c>
      <c r="AJ22" s="438" t="s">
        <v>1072</v>
      </c>
      <c r="AK22" s="438" t="s">
        <v>1072</v>
      </c>
      <c r="AL22" s="438" t="s">
        <v>1072</v>
      </c>
      <c r="AM22" s="438" t="s">
        <v>1072</v>
      </c>
      <c r="AN22" s="438" t="s">
        <v>1072</v>
      </c>
      <c r="AO22" s="438" t="s">
        <v>1072</v>
      </c>
      <c r="AP22" s="438" t="s">
        <v>1072</v>
      </c>
      <c r="AQ22" s="438" t="s">
        <v>1072</v>
      </c>
      <c r="AR22" s="438" t="s">
        <v>1072</v>
      </c>
      <c r="AS22" s="438" t="s">
        <v>1072</v>
      </c>
    </row>
    <row r="23" spans="1:45" ht="19.5" customHeight="1">
      <c r="A23" s="413" t="s">
        <v>29</v>
      </c>
      <c r="B23" s="416" t="s">
        <v>30</v>
      </c>
      <c r="C23" s="420" t="s">
        <v>24</v>
      </c>
      <c r="D23" s="438" t="s">
        <v>1072</v>
      </c>
      <c r="E23" s="438" t="s">
        <v>1072</v>
      </c>
      <c r="F23" s="438" t="s">
        <v>1072</v>
      </c>
      <c r="G23" s="438" t="s">
        <v>1072</v>
      </c>
      <c r="H23" s="438" t="s">
        <v>1072</v>
      </c>
      <c r="I23" s="438" t="s">
        <v>1072</v>
      </c>
      <c r="J23" s="438" t="s">
        <v>1072</v>
      </c>
      <c r="K23" s="438" t="s">
        <v>1072</v>
      </c>
      <c r="L23" s="438" t="s">
        <v>1072</v>
      </c>
      <c r="M23" s="438" t="s">
        <v>1072</v>
      </c>
      <c r="N23" s="438" t="s">
        <v>1072</v>
      </c>
      <c r="O23" s="438" t="s">
        <v>1072</v>
      </c>
      <c r="P23" s="438" t="s">
        <v>1072</v>
      </c>
      <c r="Q23" s="438" t="s">
        <v>1072</v>
      </c>
      <c r="R23" s="438" t="s">
        <v>1072</v>
      </c>
      <c r="S23" s="438" t="s">
        <v>1072</v>
      </c>
      <c r="T23" s="438" t="s">
        <v>1072</v>
      </c>
      <c r="U23" s="438" t="s">
        <v>1072</v>
      </c>
      <c r="V23" s="438" t="s">
        <v>1072</v>
      </c>
      <c r="W23" s="438" t="s">
        <v>1072</v>
      </c>
      <c r="X23" s="438" t="s">
        <v>1072</v>
      </c>
      <c r="Y23" s="438" t="s">
        <v>1072</v>
      </c>
      <c r="Z23" s="438" t="s">
        <v>1072</v>
      </c>
      <c r="AA23" s="438" t="s">
        <v>1072</v>
      </c>
      <c r="AB23" s="438" t="s">
        <v>1072</v>
      </c>
      <c r="AC23" s="438" t="s">
        <v>1072</v>
      </c>
      <c r="AD23" s="438" t="s">
        <v>1072</v>
      </c>
      <c r="AE23" s="438" t="s">
        <v>1072</v>
      </c>
      <c r="AF23" s="438" t="s">
        <v>1072</v>
      </c>
      <c r="AG23" s="438" t="s">
        <v>1072</v>
      </c>
      <c r="AH23" s="438" t="s">
        <v>1072</v>
      </c>
      <c r="AI23" s="438" t="s">
        <v>1072</v>
      </c>
      <c r="AJ23" s="438" t="s">
        <v>1072</v>
      </c>
      <c r="AK23" s="438" t="s">
        <v>1072</v>
      </c>
      <c r="AL23" s="438" t="s">
        <v>1072</v>
      </c>
      <c r="AM23" s="438" t="s">
        <v>1072</v>
      </c>
      <c r="AN23" s="438" t="s">
        <v>1072</v>
      </c>
      <c r="AO23" s="438" t="s">
        <v>1072</v>
      </c>
      <c r="AP23" s="438" t="s">
        <v>1072</v>
      </c>
      <c r="AQ23" s="438" t="s">
        <v>1072</v>
      </c>
      <c r="AR23" s="438" t="s">
        <v>1072</v>
      </c>
      <c r="AS23" s="438" t="s">
        <v>1072</v>
      </c>
    </row>
    <row r="24" spans="1:45" ht="23.25" customHeight="1">
      <c r="A24" s="413">
        <v>1</v>
      </c>
      <c r="B24" s="416" t="s">
        <v>31</v>
      </c>
      <c r="C24" s="420" t="s">
        <v>24</v>
      </c>
      <c r="D24" s="438" t="s">
        <v>1072</v>
      </c>
      <c r="E24" s="438" t="s">
        <v>1072</v>
      </c>
      <c r="F24" s="438" t="s">
        <v>1072</v>
      </c>
      <c r="G24" s="438" t="s">
        <v>1072</v>
      </c>
      <c r="H24" s="438" t="s">
        <v>1072</v>
      </c>
      <c r="I24" s="438" t="s">
        <v>1072</v>
      </c>
      <c r="J24" s="438" t="s">
        <v>1072</v>
      </c>
      <c r="K24" s="438" t="s">
        <v>1072</v>
      </c>
      <c r="L24" s="438" t="s">
        <v>1072</v>
      </c>
      <c r="M24" s="438" t="s">
        <v>1072</v>
      </c>
      <c r="N24" s="438" t="s">
        <v>1072</v>
      </c>
      <c r="O24" s="438" t="s">
        <v>1072</v>
      </c>
      <c r="P24" s="438" t="s">
        <v>1072</v>
      </c>
      <c r="Q24" s="438" t="s">
        <v>1072</v>
      </c>
      <c r="R24" s="438" t="s">
        <v>1072</v>
      </c>
      <c r="S24" s="438" t="s">
        <v>1072</v>
      </c>
      <c r="T24" s="438" t="s">
        <v>1072</v>
      </c>
      <c r="U24" s="438" t="s">
        <v>1072</v>
      </c>
      <c r="V24" s="438" t="s">
        <v>1072</v>
      </c>
      <c r="W24" s="438" t="s">
        <v>1072</v>
      </c>
      <c r="X24" s="438" t="s">
        <v>1072</v>
      </c>
      <c r="Y24" s="438" t="s">
        <v>1072</v>
      </c>
      <c r="Z24" s="438" t="s">
        <v>1072</v>
      </c>
      <c r="AA24" s="438" t="s">
        <v>1072</v>
      </c>
      <c r="AB24" s="438" t="s">
        <v>1072</v>
      </c>
      <c r="AC24" s="438" t="s">
        <v>1072</v>
      </c>
      <c r="AD24" s="438" t="s">
        <v>1072</v>
      </c>
      <c r="AE24" s="438" t="s">
        <v>1072</v>
      </c>
      <c r="AF24" s="438" t="s">
        <v>1072</v>
      </c>
      <c r="AG24" s="438" t="s">
        <v>1072</v>
      </c>
      <c r="AH24" s="438" t="s">
        <v>1072</v>
      </c>
      <c r="AI24" s="438" t="s">
        <v>1072</v>
      </c>
      <c r="AJ24" s="438" t="s">
        <v>1072</v>
      </c>
      <c r="AK24" s="438" t="s">
        <v>1072</v>
      </c>
      <c r="AL24" s="438" t="s">
        <v>1072</v>
      </c>
      <c r="AM24" s="438" t="s">
        <v>1072</v>
      </c>
      <c r="AN24" s="438" t="s">
        <v>1072</v>
      </c>
      <c r="AO24" s="438" t="s">
        <v>1072</v>
      </c>
      <c r="AP24" s="438" t="s">
        <v>1072</v>
      </c>
      <c r="AQ24" s="438" t="s">
        <v>1072</v>
      </c>
      <c r="AR24" s="438" t="s">
        <v>1072</v>
      </c>
      <c r="AS24" s="438" t="s">
        <v>1072</v>
      </c>
    </row>
    <row r="25" spans="1:45" ht="30" customHeight="1">
      <c r="A25" s="417" t="s">
        <v>32</v>
      </c>
      <c r="B25" s="414" t="s">
        <v>33</v>
      </c>
      <c r="C25" s="420" t="s">
        <v>24</v>
      </c>
      <c r="D25" s="438" t="s">
        <v>1072</v>
      </c>
      <c r="E25" s="438" t="s">
        <v>1072</v>
      </c>
      <c r="F25" s="438" t="s">
        <v>1072</v>
      </c>
      <c r="G25" s="438" t="s">
        <v>1072</v>
      </c>
      <c r="H25" s="438" t="s">
        <v>1072</v>
      </c>
      <c r="I25" s="438" t="s">
        <v>1072</v>
      </c>
      <c r="J25" s="438" t="s">
        <v>1072</v>
      </c>
      <c r="K25" s="438" t="s">
        <v>1072</v>
      </c>
      <c r="L25" s="438" t="s">
        <v>1072</v>
      </c>
      <c r="M25" s="438" t="s">
        <v>1072</v>
      </c>
      <c r="N25" s="438" t="s">
        <v>1072</v>
      </c>
      <c r="O25" s="438" t="s">
        <v>1072</v>
      </c>
      <c r="P25" s="438" t="s">
        <v>1072</v>
      </c>
      <c r="Q25" s="438" t="s">
        <v>1072</v>
      </c>
      <c r="R25" s="438" t="s">
        <v>1072</v>
      </c>
      <c r="S25" s="438" t="s">
        <v>1072</v>
      </c>
      <c r="T25" s="438" t="s">
        <v>1072</v>
      </c>
      <c r="U25" s="438" t="s">
        <v>1072</v>
      </c>
      <c r="V25" s="438" t="s">
        <v>1072</v>
      </c>
      <c r="W25" s="438" t="s">
        <v>1072</v>
      </c>
      <c r="X25" s="438" t="s">
        <v>1072</v>
      </c>
      <c r="Y25" s="438" t="s">
        <v>1072</v>
      </c>
      <c r="Z25" s="438" t="s">
        <v>1072</v>
      </c>
      <c r="AA25" s="438" t="s">
        <v>1072</v>
      </c>
      <c r="AB25" s="438" t="s">
        <v>1072</v>
      </c>
      <c r="AC25" s="438" t="s">
        <v>1072</v>
      </c>
      <c r="AD25" s="438" t="s">
        <v>1072</v>
      </c>
      <c r="AE25" s="438" t="s">
        <v>1072</v>
      </c>
      <c r="AF25" s="438" t="s">
        <v>1072</v>
      </c>
      <c r="AG25" s="438" t="s">
        <v>1072</v>
      </c>
      <c r="AH25" s="438" t="s">
        <v>1072</v>
      </c>
      <c r="AI25" s="438" t="s">
        <v>1072</v>
      </c>
      <c r="AJ25" s="438" t="s">
        <v>1072</v>
      </c>
      <c r="AK25" s="438" t="s">
        <v>1072</v>
      </c>
      <c r="AL25" s="438" t="s">
        <v>1072</v>
      </c>
      <c r="AM25" s="438" t="s">
        <v>1072</v>
      </c>
      <c r="AN25" s="438" t="s">
        <v>1072</v>
      </c>
      <c r="AO25" s="438" t="s">
        <v>1072</v>
      </c>
      <c r="AP25" s="438" t="s">
        <v>1072</v>
      </c>
      <c r="AQ25" s="438" t="s">
        <v>1072</v>
      </c>
      <c r="AR25" s="438" t="s">
        <v>1072</v>
      </c>
      <c r="AS25" s="438" t="s">
        <v>1072</v>
      </c>
    </row>
    <row r="26" spans="1:45" ht="31.5" customHeight="1">
      <c r="A26" s="417" t="s">
        <v>34</v>
      </c>
      <c r="B26" s="418" t="s">
        <v>35</v>
      </c>
      <c r="C26" s="420" t="s">
        <v>24</v>
      </c>
      <c r="D26" s="438" t="s">
        <v>1072</v>
      </c>
      <c r="E26" s="438" t="s">
        <v>1072</v>
      </c>
      <c r="F26" s="438" t="s">
        <v>1072</v>
      </c>
      <c r="G26" s="438" t="s">
        <v>1072</v>
      </c>
      <c r="H26" s="438" t="s">
        <v>1072</v>
      </c>
      <c r="I26" s="438" t="s">
        <v>1072</v>
      </c>
      <c r="J26" s="438" t="s">
        <v>1072</v>
      </c>
      <c r="K26" s="438" t="s">
        <v>1072</v>
      </c>
      <c r="L26" s="438" t="s">
        <v>1072</v>
      </c>
      <c r="M26" s="438" t="s">
        <v>1072</v>
      </c>
      <c r="N26" s="438" t="s">
        <v>1072</v>
      </c>
      <c r="O26" s="438" t="s">
        <v>1072</v>
      </c>
      <c r="P26" s="438" t="s">
        <v>1072</v>
      </c>
      <c r="Q26" s="438" t="s">
        <v>1072</v>
      </c>
      <c r="R26" s="438" t="s">
        <v>1072</v>
      </c>
      <c r="S26" s="438" t="s">
        <v>1072</v>
      </c>
      <c r="T26" s="438" t="s">
        <v>1072</v>
      </c>
      <c r="U26" s="438" t="s">
        <v>1072</v>
      </c>
      <c r="V26" s="438" t="s">
        <v>1072</v>
      </c>
      <c r="W26" s="438" t="s">
        <v>1072</v>
      </c>
      <c r="X26" s="438" t="s">
        <v>1072</v>
      </c>
      <c r="Y26" s="438" t="s">
        <v>1072</v>
      </c>
      <c r="Z26" s="438" t="s">
        <v>1072</v>
      </c>
      <c r="AA26" s="438" t="s">
        <v>1072</v>
      </c>
      <c r="AB26" s="438" t="s">
        <v>1072</v>
      </c>
      <c r="AC26" s="438" t="s">
        <v>1072</v>
      </c>
      <c r="AD26" s="438" t="s">
        <v>1072</v>
      </c>
      <c r="AE26" s="438" t="s">
        <v>1072</v>
      </c>
      <c r="AF26" s="438" t="s">
        <v>1072</v>
      </c>
      <c r="AG26" s="438" t="s">
        <v>1072</v>
      </c>
      <c r="AH26" s="438" t="s">
        <v>1072</v>
      </c>
      <c r="AI26" s="438" t="s">
        <v>1072</v>
      </c>
      <c r="AJ26" s="438" t="s">
        <v>1072</v>
      </c>
      <c r="AK26" s="438" t="s">
        <v>1072</v>
      </c>
      <c r="AL26" s="438" t="s">
        <v>1072</v>
      </c>
      <c r="AM26" s="438" t="s">
        <v>1072</v>
      </c>
      <c r="AN26" s="438" t="s">
        <v>1072</v>
      </c>
      <c r="AO26" s="438" t="s">
        <v>1072</v>
      </c>
      <c r="AP26" s="438" t="s">
        <v>1072</v>
      </c>
      <c r="AQ26" s="438" t="s">
        <v>1072</v>
      </c>
      <c r="AR26" s="438" t="s">
        <v>1072</v>
      </c>
      <c r="AS26" s="438" t="s">
        <v>1072</v>
      </c>
    </row>
    <row r="27" spans="1:45" ht="28.5" customHeight="1">
      <c r="A27" s="417" t="s">
        <v>36</v>
      </c>
      <c r="B27" s="418" t="s">
        <v>37</v>
      </c>
      <c r="C27" s="420" t="s">
        <v>24</v>
      </c>
      <c r="D27" s="438" t="s">
        <v>1072</v>
      </c>
      <c r="E27" s="438" t="s">
        <v>1072</v>
      </c>
      <c r="F27" s="438" t="s">
        <v>1072</v>
      </c>
      <c r="G27" s="438" t="s">
        <v>1072</v>
      </c>
      <c r="H27" s="438" t="s">
        <v>1072</v>
      </c>
      <c r="I27" s="438" t="s">
        <v>1072</v>
      </c>
      <c r="J27" s="438" t="s">
        <v>1072</v>
      </c>
      <c r="K27" s="438" t="s">
        <v>1072</v>
      </c>
      <c r="L27" s="438" t="s">
        <v>1072</v>
      </c>
      <c r="M27" s="438" t="s">
        <v>1072</v>
      </c>
      <c r="N27" s="438" t="s">
        <v>1072</v>
      </c>
      <c r="O27" s="438" t="s">
        <v>1072</v>
      </c>
      <c r="P27" s="438" t="s">
        <v>1072</v>
      </c>
      <c r="Q27" s="438" t="s">
        <v>1072</v>
      </c>
      <c r="R27" s="438" t="s">
        <v>1072</v>
      </c>
      <c r="S27" s="438" t="s">
        <v>1072</v>
      </c>
      <c r="T27" s="438" t="s">
        <v>1072</v>
      </c>
      <c r="U27" s="438" t="s">
        <v>1072</v>
      </c>
      <c r="V27" s="438" t="s">
        <v>1072</v>
      </c>
      <c r="W27" s="438" t="s">
        <v>1072</v>
      </c>
      <c r="X27" s="438" t="s">
        <v>1072</v>
      </c>
      <c r="Y27" s="438" t="s">
        <v>1072</v>
      </c>
      <c r="Z27" s="438" t="s">
        <v>1072</v>
      </c>
      <c r="AA27" s="438" t="s">
        <v>1072</v>
      </c>
      <c r="AB27" s="438" t="s">
        <v>1072</v>
      </c>
      <c r="AC27" s="438" t="s">
        <v>1072</v>
      </c>
      <c r="AD27" s="438" t="s">
        <v>1072</v>
      </c>
      <c r="AE27" s="438" t="s">
        <v>1072</v>
      </c>
      <c r="AF27" s="438" t="s">
        <v>1072</v>
      </c>
      <c r="AG27" s="438" t="s">
        <v>1072</v>
      </c>
      <c r="AH27" s="438" t="s">
        <v>1072</v>
      </c>
      <c r="AI27" s="438" t="s">
        <v>1072</v>
      </c>
      <c r="AJ27" s="438" t="s">
        <v>1072</v>
      </c>
      <c r="AK27" s="438" t="s">
        <v>1072</v>
      </c>
      <c r="AL27" s="438" t="s">
        <v>1072</v>
      </c>
      <c r="AM27" s="438" t="s">
        <v>1072</v>
      </c>
      <c r="AN27" s="438" t="s">
        <v>1072</v>
      </c>
      <c r="AO27" s="438" t="s">
        <v>1072</v>
      </c>
      <c r="AP27" s="438" t="s">
        <v>1072</v>
      </c>
      <c r="AQ27" s="438" t="s">
        <v>1072</v>
      </c>
      <c r="AR27" s="438" t="s">
        <v>1072</v>
      </c>
      <c r="AS27" s="438" t="s">
        <v>1072</v>
      </c>
    </row>
    <row r="28" spans="1:45" ht="15.75" customHeight="1">
      <c r="A28" s="419" t="s">
        <v>38</v>
      </c>
      <c r="B28" s="418" t="s">
        <v>39</v>
      </c>
      <c r="C28" s="415" t="s">
        <v>40</v>
      </c>
      <c r="D28" s="438" t="s">
        <v>1072</v>
      </c>
      <c r="E28" s="438" t="s">
        <v>1072</v>
      </c>
      <c r="F28" s="438" t="s">
        <v>1072</v>
      </c>
      <c r="G28" s="438" t="s">
        <v>1072</v>
      </c>
      <c r="H28" s="438" t="s">
        <v>1072</v>
      </c>
      <c r="I28" s="438" t="s">
        <v>1072</v>
      </c>
      <c r="J28" s="438" t="s">
        <v>1072</v>
      </c>
      <c r="K28" s="438" t="s">
        <v>1072</v>
      </c>
      <c r="L28" s="438" t="s">
        <v>1072</v>
      </c>
      <c r="M28" s="438" t="s">
        <v>1072</v>
      </c>
      <c r="N28" s="438" t="s">
        <v>1072</v>
      </c>
      <c r="O28" s="438" t="s">
        <v>1072</v>
      </c>
      <c r="P28" s="438" t="s">
        <v>1072</v>
      </c>
      <c r="Q28" s="438" t="s">
        <v>1072</v>
      </c>
      <c r="R28" s="438" t="s">
        <v>1072</v>
      </c>
      <c r="S28" s="438" t="s">
        <v>1072</v>
      </c>
      <c r="T28" s="438" t="s">
        <v>1072</v>
      </c>
      <c r="U28" s="438" t="s">
        <v>1072</v>
      </c>
      <c r="V28" s="438" t="s">
        <v>1072</v>
      </c>
      <c r="W28" s="438" t="s">
        <v>1072</v>
      </c>
      <c r="X28" s="438" t="s">
        <v>1072</v>
      </c>
      <c r="Y28" s="438" t="s">
        <v>1072</v>
      </c>
      <c r="Z28" s="438" t="s">
        <v>1072</v>
      </c>
      <c r="AA28" s="438" t="s">
        <v>1072</v>
      </c>
      <c r="AB28" s="438" t="s">
        <v>1072</v>
      </c>
      <c r="AC28" s="438" t="s">
        <v>1072</v>
      </c>
      <c r="AD28" s="438" t="s">
        <v>1072</v>
      </c>
      <c r="AE28" s="438" t="s">
        <v>1072</v>
      </c>
      <c r="AF28" s="438" t="s">
        <v>1072</v>
      </c>
      <c r="AG28" s="438" t="s">
        <v>1072</v>
      </c>
      <c r="AH28" s="438" t="s">
        <v>1072</v>
      </c>
      <c r="AI28" s="438" t="s">
        <v>1072</v>
      </c>
      <c r="AJ28" s="438" t="s">
        <v>1072</v>
      </c>
      <c r="AK28" s="438" t="s">
        <v>1072</v>
      </c>
      <c r="AL28" s="438" t="s">
        <v>1072</v>
      </c>
      <c r="AM28" s="438" t="s">
        <v>1072</v>
      </c>
      <c r="AN28" s="438" t="s">
        <v>1072</v>
      </c>
      <c r="AO28" s="438" t="s">
        <v>1072</v>
      </c>
      <c r="AP28" s="438" t="s">
        <v>1072</v>
      </c>
      <c r="AQ28" s="438" t="s">
        <v>1072</v>
      </c>
      <c r="AR28" s="438" t="s">
        <v>1072</v>
      </c>
      <c r="AS28" s="438" t="s">
        <v>1072</v>
      </c>
    </row>
    <row r="29" spans="1:45" ht="30.75" customHeight="1">
      <c r="A29" s="419" t="s">
        <v>41</v>
      </c>
      <c r="B29" s="418" t="s">
        <v>42</v>
      </c>
      <c r="C29" s="415" t="s">
        <v>43</v>
      </c>
      <c r="D29" s="438" t="s">
        <v>1072</v>
      </c>
      <c r="E29" s="438" t="s">
        <v>1072</v>
      </c>
      <c r="F29" s="438" t="s">
        <v>1072</v>
      </c>
      <c r="G29" s="438" t="s">
        <v>1072</v>
      </c>
      <c r="H29" s="438" t="s">
        <v>1072</v>
      </c>
      <c r="I29" s="438" t="s">
        <v>1072</v>
      </c>
      <c r="J29" s="438" t="s">
        <v>1072</v>
      </c>
      <c r="K29" s="438" t="s">
        <v>1072</v>
      </c>
      <c r="L29" s="438" t="s">
        <v>1072</v>
      </c>
      <c r="M29" s="438" t="s">
        <v>1072</v>
      </c>
      <c r="N29" s="438" t="s">
        <v>1072</v>
      </c>
      <c r="O29" s="438" t="s">
        <v>1072</v>
      </c>
      <c r="P29" s="438" t="s">
        <v>1072</v>
      </c>
      <c r="Q29" s="438" t="s">
        <v>1072</v>
      </c>
      <c r="R29" s="438" t="s">
        <v>1072</v>
      </c>
      <c r="S29" s="438" t="s">
        <v>1072</v>
      </c>
      <c r="T29" s="438" t="s">
        <v>1072</v>
      </c>
      <c r="U29" s="438" t="s">
        <v>1072</v>
      </c>
      <c r="V29" s="438" t="s">
        <v>1072</v>
      </c>
      <c r="W29" s="438" t="s">
        <v>1072</v>
      </c>
      <c r="X29" s="438" t="s">
        <v>1072</v>
      </c>
      <c r="Y29" s="438" t="s">
        <v>1072</v>
      </c>
      <c r="Z29" s="438" t="s">
        <v>1072</v>
      </c>
      <c r="AA29" s="438" t="s">
        <v>1072</v>
      </c>
      <c r="AB29" s="438" t="s">
        <v>1072</v>
      </c>
      <c r="AC29" s="438" t="s">
        <v>1072</v>
      </c>
      <c r="AD29" s="438" t="s">
        <v>1072</v>
      </c>
      <c r="AE29" s="438" t="s">
        <v>1072</v>
      </c>
      <c r="AF29" s="438" t="s">
        <v>1072</v>
      </c>
      <c r="AG29" s="438" t="s">
        <v>1072</v>
      </c>
      <c r="AH29" s="438" t="s">
        <v>1072</v>
      </c>
      <c r="AI29" s="438" t="s">
        <v>1072</v>
      </c>
      <c r="AJ29" s="438" t="s">
        <v>1072</v>
      </c>
      <c r="AK29" s="438" t="s">
        <v>1072</v>
      </c>
      <c r="AL29" s="438" t="s">
        <v>1072</v>
      </c>
      <c r="AM29" s="438" t="s">
        <v>1072</v>
      </c>
      <c r="AN29" s="438" t="s">
        <v>1072</v>
      </c>
      <c r="AO29" s="438" t="s">
        <v>1072</v>
      </c>
      <c r="AP29" s="438" t="s">
        <v>1072</v>
      </c>
      <c r="AQ29" s="438" t="s">
        <v>1072</v>
      </c>
      <c r="AR29" s="438" t="s">
        <v>1072</v>
      </c>
      <c r="AS29" s="438" t="s">
        <v>1072</v>
      </c>
    </row>
    <row r="30" spans="1:45" ht="27.75" customHeight="1">
      <c r="A30" s="417" t="s">
        <v>44</v>
      </c>
      <c r="B30" s="418" t="s">
        <v>45</v>
      </c>
      <c r="C30" s="420" t="s">
        <v>24</v>
      </c>
      <c r="D30" s="438" t="s">
        <v>1072</v>
      </c>
      <c r="E30" s="438" t="s">
        <v>1072</v>
      </c>
      <c r="F30" s="438" t="s">
        <v>1072</v>
      </c>
      <c r="G30" s="438" t="s">
        <v>1072</v>
      </c>
      <c r="H30" s="438" t="s">
        <v>1072</v>
      </c>
      <c r="I30" s="438" t="s">
        <v>1072</v>
      </c>
      <c r="J30" s="438" t="s">
        <v>1072</v>
      </c>
      <c r="K30" s="438" t="s">
        <v>1072</v>
      </c>
      <c r="L30" s="438" t="s">
        <v>1072</v>
      </c>
      <c r="M30" s="438" t="s">
        <v>1072</v>
      </c>
      <c r="N30" s="438" t="s">
        <v>1072</v>
      </c>
      <c r="O30" s="438" t="s">
        <v>1072</v>
      </c>
      <c r="P30" s="438" t="s">
        <v>1072</v>
      </c>
      <c r="Q30" s="438" t="s">
        <v>1072</v>
      </c>
      <c r="R30" s="438" t="s">
        <v>1072</v>
      </c>
      <c r="S30" s="438" t="s">
        <v>1072</v>
      </c>
      <c r="T30" s="438" t="s">
        <v>1072</v>
      </c>
      <c r="U30" s="438" t="s">
        <v>1072</v>
      </c>
      <c r="V30" s="438" t="s">
        <v>1072</v>
      </c>
      <c r="W30" s="438" t="s">
        <v>1072</v>
      </c>
      <c r="X30" s="438" t="s">
        <v>1072</v>
      </c>
      <c r="Y30" s="438" t="s">
        <v>1072</v>
      </c>
      <c r="Z30" s="438" t="s">
        <v>1072</v>
      </c>
      <c r="AA30" s="438" t="s">
        <v>1072</v>
      </c>
      <c r="AB30" s="438" t="s">
        <v>1072</v>
      </c>
      <c r="AC30" s="438" t="s">
        <v>1072</v>
      </c>
      <c r="AD30" s="438" t="s">
        <v>1072</v>
      </c>
      <c r="AE30" s="438" t="s">
        <v>1072</v>
      </c>
      <c r="AF30" s="438" t="s">
        <v>1072</v>
      </c>
      <c r="AG30" s="438" t="s">
        <v>1072</v>
      </c>
      <c r="AH30" s="438" t="s">
        <v>1072</v>
      </c>
      <c r="AI30" s="438" t="s">
        <v>1072</v>
      </c>
      <c r="AJ30" s="438" t="s">
        <v>1072</v>
      </c>
      <c r="AK30" s="438" t="s">
        <v>1072</v>
      </c>
      <c r="AL30" s="438" t="s">
        <v>1072</v>
      </c>
      <c r="AM30" s="438" t="s">
        <v>1072</v>
      </c>
      <c r="AN30" s="438" t="s">
        <v>1072</v>
      </c>
      <c r="AO30" s="438" t="s">
        <v>1072</v>
      </c>
      <c r="AP30" s="438" t="s">
        <v>1072</v>
      </c>
      <c r="AQ30" s="438" t="s">
        <v>1072</v>
      </c>
      <c r="AR30" s="438" t="s">
        <v>1072</v>
      </c>
      <c r="AS30" s="438" t="s">
        <v>1072</v>
      </c>
    </row>
    <row r="31" spans="1:45" ht="26.25" customHeight="1">
      <c r="A31" s="417" t="s">
        <v>46</v>
      </c>
      <c r="B31" s="418" t="s">
        <v>47</v>
      </c>
      <c r="C31" s="415" t="s">
        <v>48</v>
      </c>
      <c r="D31" s="438" t="s">
        <v>1072</v>
      </c>
      <c r="E31" s="438" t="s">
        <v>1072</v>
      </c>
      <c r="F31" s="438" t="s">
        <v>1072</v>
      </c>
      <c r="G31" s="438" t="s">
        <v>1072</v>
      </c>
      <c r="H31" s="438" t="s">
        <v>1072</v>
      </c>
      <c r="I31" s="438" t="s">
        <v>1072</v>
      </c>
      <c r="J31" s="438" t="s">
        <v>1072</v>
      </c>
      <c r="K31" s="438" t="s">
        <v>1072</v>
      </c>
      <c r="L31" s="438" t="s">
        <v>1072</v>
      </c>
      <c r="M31" s="438" t="s">
        <v>1072</v>
      </c>
      <c r="N31" s="438" t="s">
        <v>1072</v>
      </c>
      <c r="O31" s="438" t="s">
        <v>1072</v>
      </c>
      <c r="P31" s="438" t="s">
        <v>1072</v>
      </c>
      <c r="Q31" s="438" t="s">
        <v>1072</v>
      </c>
      <c r="R31" s="438" t="s">
        <v>1072</v>
      </c>
      <c r="S31" s="438" t="s">
        <v>1072</v>
      </c>
      <c r="T31" s="438" t="s">
        <v>1072</v>
      </c>
      <c r="U31" s="438" t="s">
        <v>1072</v>
      </c>
      <c r="V31" s="438" t="s">
        <v>1072</v>
      </c>
      <c r="W31" s="438" t="s">
        <v>1072</v>
      </c>
      <c r="X31" s="438" t="s">
        <v>1072</v>
      </c>
      <c r="Y31" s="438" t="s">
        <v>1072</v>
      </c>
      <c r="Z31" s="438" t="s">
        <v>1072</v>
      </c>
      <c r="AA31" s="438" t="s">
        <v>1072</v>
      </c>
      <c r="AB31" s="438" t="s">
        <v>1072</v>
      </c>
      <c r="AC31" s="438" t="s">
        <v>1072</v>
      </c>
      <c r="AD31" s="438" t="s">
        <v>1072</v>
      </c>
      <c r="AE31" s="438" t="s">
        <v>1072</v>
      </c>
      <c r="AF31" s="438" t="s">
        <v>1072</v>
      </c>
      <c r="AG31" s="438" t="s">
        <v>1072</v>
      </c>
      <c r="AH31" s="438" t="s">
        <v>1072</v>
      </c>
      <c r="AI31" s="438" t="s">
        <v>1072</v>
      </c>
      <c r="AJ31" s="438" t="s">
        <v>1072</v>
      </c>
      <c r="AK31" s="438" t="s">
        <v>1072</v>
      </c>
      <c r="AL31" s="438" t="s">
        <v>1072</v>
      </c>
      <c r="AM31" s="438" t="s">
        <v>1072</v>
      </c>
      <c r="AN31" s="438" t="s">
        <v>1072</v>
      </c>
      <c r="AO31" s="438" t="s">
        <v>1072</v>
      </c>
      <c r="AP31" s="438" t="s">
        <v>1072</v>
      </c>
      <c r="AQ31" s="438" t="s">
        <v>1072</v>
      </c>
      <c r="AR31" s="438" t="s">
        <v>1072</v>
      </c>
      <c r="AS31" s="438" t="s">
        <v>1072</v>
      </c>
    </row>
    <row r="32" spans="1:45" ht="29.25" customHeight="1">
      <c r="A32" s="413" t="s">
        <v>49</v>
      </c>
      <c r="B32" s="418" t="s">
        <v>50</v>
      </c>
      <c r="C32" s="420" t="s">
        <v>24</v>
      </c>
      <c r="D32" s="438" t="s">
        <v>1072</v>
      </c>
      <c r="E32" s="438" t="s">
        <v>1072</v>
      </c>
      <c r="F32" s="438" t="s">
        <v>1072</v>
      </c>
      <c r="G32" s="438" t="s">
        <v>1072</v>
      </c>
      <c r="H32" s="438" t="s">
        <v>1072</v>
      </c>
      <c r="I32" s="438" t="s">
        <v>1072</v>
      </c>
      <c r="J32" s="438" t="s">
        <v>1072</v>
      </c>
      <c r="K32" s="438" t="s">
        <v>1072</v>
      </c>
      <c r="L32" s="438" t="s">
        <v>1072</v>
      </c>
      <c r="M32" s="438" t="s">
        <v>1072</v>
      </c>
      <c r="N32" s="438" t="s">
        <v>1072</v>
      </c>
      <c r="O32" s="438" t="s">
        <v>1072</v>
      </c>
      <c r="P32" s="438" t="s">
        <v>1072</v>
      </c>
      <c r="Q32" s="438" t="s">
        <v>1072</v>
      </c>
      <c r="R32" s="438" t="s">
        <v>1072</v>
      </c>
      <c r="S32" s="438" t="s">
        <v>1072</v>
      </c>
      <c r="T32" s="438" t="s">
        <v>1072</v>
      </c>
      <c r="U32" s="438" t="s">
        <v>1072</v>
      </c>
      <c r="V32" s="438" t="s">
        <v>1072</v>
      </c>
      <c r="W32" s="438" t="s">
        <v>1072</v>
      </c>
      <c r="X32" s="438" t="s">
        <v>1072</v>
      </c>
      <c r="Y32" s="438" t="s">
        <v>1072</v>
      </c>
      <c r="Z32" s="438" t="s">
        <v>1072</v>
      </c>
      <c r="AA32" s="438" t="s">
        <v>1072</v>
      </c>
      <c r="AB32" s="438" t="s">
        <v>1072</v>
      </c>
      <c r="AC32" s="438" t="s">
        <v>1072</v>
      </c>
      <c r="AD32" s="438" t="s">
        <v>1072</v>
      </c>
      <c r="AE32" s="438" t="s">
        <v>1072</v>
      </c>
      <c r="AF32" s="438" t="s">
        <v>1072</v>
      </c>
      <c r="AG32" s="438" t="s">
        <v>1072</v>
      </c>
      <c r="AH32" s="438" t="s">
        <v>1072</v>
      </c>
      <c r="AI32" s="438" t="s">
        <v>1072</v>
      </c>
      <c r="AJ32" s="438" t="s">
        <v>1072</v>
      </c>
      <c r="AK32" s="438" t="s">
        <v>1072</v>
      </c>
      <c r="AL32" s="438" t="s">
        <v>1072</v>
      </c>
      <c r="AM32" s="438" t="s">
        <v>1072</v>
      </c>
      <c r="AN32" s="438" t="s">
        <v>1072</v>
      </c>
      <c r="AO32" s="438" t="s">
        <v>1072</v>
      </c>
      <c r="AP32" s="438" t="s">
        <v>1072</v>
      </c>
      <c r="AQ32" s="438" t="s">
        <v>1072</v>
      </c>
      <c r="AR32" s="438" t="s">
        <v>1072</v>
      </c>
      <c r="AS32" s="438" t="s">
        <v>1072</v>
      </c>
    </row>
    <row r="33" spans="1:45" ht="18.75" customHeight="1">
      <c r="A33" s="417" t="s">
        <v>51</v>
      </c>
      <c r="B33" s="418" t="s">
        <v>52</v>
      </c>
      <c r="C33" s="415" t="s">
        <v>53</v>
      </c>
      <c r="D33" s="438" t="s">
        <v>1072</v>
      </c>
      <c r="E33" s="438" t="s">
        <v>1072</v>
      </c>
      <c r="F33" s="438" t="s">
        <v>1072</v>
      </c>
      <c r="G33" s="438" t="s">
        <v>1072</v>
      </c>
      <c r="H33" s="438" t="s">
        <v>1072</v>
      </c>
      <c r="I33" s="438" t="s">
        <v>1072</v>
      </c>
      <c r="J33" s="438" t="s">
        <v>1072</v>
      </c>
      <c r="K33" s="438" t="s">
        <v>1072</v>
      </c>
      <c r="L33" s="438" t="s">
        <v>1072</v>
      </c>
      <c r="M33" s="438" t="s">
        <v>1072</v>
      </c>
      <c r="N33" s="438" t="s">
        <v>1072</v>
      </c>
      <c r="O33" s="438" t="s">
        <v>1072</v>
      </c>
      <c r="P33" s="438" t="s">
        <v>1072</v>
      </c>
      <c r="Q33" s="438" t="s">
        <v>1072</v>
      </c>
      <c r="R33" s="438" t="s">
        <v>1072</v>
      </c>
      <c r="S33" s="438" t="s">
        <v>1072</v>
      </c>
      <c r="T33" s="438" t="s">
        <v>1072</v>
      </c>
      <c r="U33" s="438" t="s">
        <v>1072</v>
      </c>
      <c r="V33" s="438" t="s">
        <v>1072</v>
      </c>
      <c r="W33" s="438" t="s">
        <v>1072</v>
      </c>
      <c r="X33" s="438" t="s">
        <v>1072</v>
      </c>
      <c r="Y33" s="438" t="s">
        <v>1072</v>
      </c>
      <c r="Z33" s="438" t="s">
        <v>1072</v>
      </c>
      <c r="AA33" s="438" t="s">
        <v>1072</v>
      </c>
      <c r="AB33" s="438" t="s">
        <v>1072</v>
      </c>
      <c r="AC33" s="438" t="s">
        <v>1072</v>
      </c>
      <c r="AD33" s="438" t="s">
        <v>1072</v>
      </c>
      <c r="AE33" s="438" t="s">
        <v>1072</v>
      </c>
      <c r="AF33" s="438" t="s">
        <v>1072</v>
      </c>
      <c r="AG33" s="438" t="s">
        <v>1072</v>
      </c>
      <c r="AH33" s="438" t="s">
        <v>1072</v>
      </c>
      <c r="AI33" s="438" t="s">
        <v>1072</v>
      </c>
      <c r="AJ33" s="438" t="s">
        <v>1072</v>
      </c>
      <c r="AK33" s="438" t="s">
        <v>1072</v>
      </c>
      <c r="AL33" s="438" t="s">
        <v>1072</v>
      </c>
      <c r="AM33" s="438" t="s">
        <v>1072</v>
      </c>
      <c r="AN33" s="438" t="s">
        <v>1072</v>
      </c>
      <c r="AO33" s="438" t="s">
        <v>1072</v>
      </c>
      <c r="AP33" s="438" t="s">
        <v>1072</v>
      </c>
      <c r="AQ33" s="438" t="s">
        <v>1072</v>
      </c>
      <c r="AR33" s="438" t="s">
        <v>1072</v>
      </c>
      <c r="AS33" s="438" t="s">
        <v>1072</v>
      </c>
    </row>
    <row r="34" spans="1:45" ht="25.5" customHeight="1">
      <c r="A34" s="417" t="s">
        <v>54</v>
      </c>
      <c r="B34" s="418" t="s">
        <v>55</v>
      </c>
      <c r="C34" s="420" t="s">
        <v>24</v>
      </c>
      <c r="D34" s="438" t="s">
        <v>1072</v>
      </c>
      <c r="E34" s="438" t="s">
        <v>1072</v>
      </c>
      <c r="F34" s="438" t="s">
        <v>1072</v>
      </c>
      <c r="G34" s="438" t="s">
        <v>1072</v>
      </c>
      <c r="H34" s="438" t="s">
        <v>1072</v>
      </c>
      <c r="I34" s="438" t="s">
        <v>1072</v>
      </c>
      <c r="J34" s="438" t="s">
        <v>1072</v>
      </c>
      <c r="K34" s="438" t="s">
        <v>1072</v>
      </c>
      <c r="L34" s="438" t="s">
        <v>1072</v>
      </c>
      <c r="M34" s="438" t="s">
        <v>1072</v>
      </c>
      <c r="N34" s="438" t="s">
        <v>1072</v>
      </c>
      <c r="O34" s="438" t="s">
        <v>1072</v>
      </c>
      <c r="P34" s="438" t="s">
        <v>1072</v>
      </c>
      <c r="Q34" s="438" t="s">
        <v>1072</v>
      </c>
      <c r="R34" s="438" t="s">
        <v>1072</v>
      </c>
      <c r="S34" s="438" t="s">
        <v>1072</v>
      </c>
      <c r="T34" s="438" t="s">
        <v>1072</v>
      </c>
      <c r="U34" s="438" t="s">
        <v>1072</v>
      </c>
      <c r="V34" s="438" t="s">
        <v>1072</v>
      </c>
      <c r="W34" s="438" t="s">
        <v>1072</v>
      </c>
      <c r="X34" s="438" t="s">
        <v>1072</v>
      </c>
      <c r="Y34" s="438" t="s">
        <v>1072</v>
      </c>
      <c r="Z34" s="438" t="s">
        <v>1072</v>
      </c>
      <c r="AA34" s="438" t="s">
        <v>1072</v>
      </c>
      <c r="AB34" s="438" t="s">
        <v>1072</v>
      </c>
      <c r="AC34" s="438" t="s">
        <v>1072</v>
      </c>
      <c r="AD34" s="438" t="s">
        <v>1072</v>
      </c>
      <c r="AE34" s="438" t="s">
        <v>1072</v>
      </c>
      <c r="AF34" s="438" t="s">
        <v>1072</v>
      </c>
      <c r="AG34" s="438" t="s">
        <v>1072</v>
      </c>
      <c r="AH34" s="438" t="s">
        <v>1072</v>
      </c>
      <c r="AI34" s="438" t="s">
        <v>1072</v>
      </c>
      <c r="AJ34" s="438" t="s">
        <v>1072</v>
      </c>
      <c r="AK34" s="438" t="s">
        <v>1072</v>
      </c>
      <c r="AL34" s="438" t="s">
        <v>1072</v>
      </c>
      <c r="AM34" s="438" t="s">
        <v>1072</v>
      </c>
      <c r="AN34" s="438" t="s">
        <v>1072</v>
      </c>
      <c r="AO34" s="438" t="s">
        <v>1072</v>
      </c>
      <c r="AP34" s="438" t="s">
        <v>1072</v>
      </c>
      <c r="AQ34" s="438" t="s">
        <v>1072</v>
      </c>
      <c r="AR34" s="438" t="s">
        <v>1072</v>
      </c>
      <c r="AS34" s="438" t="s">
        <v>1072</v>
      </c>
    </row>
    <row r="35" spans="1:45" ht="32.25" customHeight="1">
      <c r="A35" s="417" t="s">
        <v>56</v>
      </c>
      <c r="B35" s="418" t="s">
        <v>57</v>
      </c>
      <c r="C35" s="420" t="s">
        <v>24</v>
      </c>
      <c r="D35" s="438" t="s">
        <v>1072</v>
      </c>
      <c r="E35" s="438" t="s">
        <v>1072</v>
      </c>
      <c r="F35" s="438" t="s">
        <v>1072</v>
      </c>
      <c r="G35" s="438" t="s">
        <v>1072</v>
      </c>
      <c r="H35" s="438" t="s">
        <v>1072</v>
      </c>
      <c r="I35" s="438" t="s">
        <v>1072</v>
      </c>
      <c r="J35" s="438" t="s">
        <v>1072</v>
      </c>
      <c r="K35" s="438" t="s">
        <v>1072</v>
      </c>
      <c r="L35" s="438" t="s">
        <v>1072</v>
      </c>
      <c r="M35" s="438" t="s">
        <v>1072</v>
      </c>
      <c r="N35" s="438" t="s">
        <v>1072</v>
      </c>
      <c r="O35" s="438" t="s">
        <v>1072</v>
      </c>
      <c r="P35" s="438" t="s">
        <v>1072</v>
      </c>
      <c r="Q35" s="438" t="s">
        <v>1072</v>
      </c>
      <c r="R35" s="438" t="s">
        <v>1072</v>
      </c>
      <c r="S35" s="438" t="s">
        <v>1072</v>
      </c>
      <c r="T35" s="438" t="s">
        <v>1072</v>
      </c>
      <c r="U35" s="438" t="s">
        <v>1072</v>
      </c>
      <c r="V35" s="438" t="s">
        <v>1072</v>
      </c>
      <c r="W35" s="438" t="s">
        <v>1072</v>
      </c>
      <c r="X35" s="438" t="s">
        <v>1072</v>
      </c>
      <c r="Y35" s="438" t="s">
        <v>1072</v>
      </c>
      <c r="Z35" s="438" t="s">
        <v>1072</v>
      </c>
      <c r="AA35" s="438" t="s">
        <v>1072</v>
      </c>
      <c r="AB35" s="438" t="s">
        <v>1072</v>
      </c>
      <c r="AC35" s="438" t="s">
        <v>1072</v>
      </c>
      <c r="AD35" s="438" t="s">
        <v>1072</v>
      </c>
      <c r="AE35" s="438" t="s">
        <v>1072</v>
      </c>
      <c r="AF35" s="438" t="s">
        <v>1072</v>
      </c>
      <c r="AG35" s="438" t="s">
        <v>1072</v>
      </c>
      <c r="AH35" s="438" t="s">
        <v>1072</v>
      </c>
      <c r="AI35" s="438" t="s">
        <v>1072</v>
      </c>
      <c r="AJ35" s="438" t="s">
        <v>1072</v>
      </c>
      <c r="AK35" s="438" t="s">
        <v>1072</v>
      </c>
      <c r="AL35" s="438" t="s">
        <v>1072</v>
      </c>
      <c r="AM35" s="438" t="s">
        <v>1072</v>
      </c>
      <c r="AN35" s="438" t="s">
        <v>1072</v>
      </c>
      <c r="AO35" s="438" t="s">
        <v>1072</v>
      </c>
      <c r="AP35" s="438" t="s">
        <v>1072</v>
      </c>
      <c r="AQ35" s="438" t="s">
        <v>1072</v>
      </c>
      <c r="AR35" s="438" t="s">
        <v>1072</v>
      </c>
      <c r="AS35" s="438" t="s">
        <v>1072</v>
      </c>
    </row>
    <row r="36" spans="1:45" ht="28.5" customHeight="1">
      <c r="A36" s="419" t="s">
        <v>58</v>
      </c>
      <c r="B36" s="418" t="s">
        <v>59</v>
      </c>
      <c r="C36" s="415" t="s">
        <v>60</v>
      </c>
      <c r="D36" s="438" t="s">
        <v>1072</v>
      </c>
      <c r="E36" s="438" t="s">
        <v>1072</v>
      </c>
      <c r="F36" s="438" t="s">
        <v>1072</v>
      </c>
      <c r="G36" s="438" t="s">
        <v>1072</v>
      </c>
      <c r="H36" s="438" t="s">
        <v>1072</v>
      </c>
      <c r="I36" s="438" t="s">
        <v>1072</v>
      </c>
      <c r="J36" s="438" t="s">
        <v>1072</v>
      </c>
      <c r="K36" s="438" t="s">
        <v>1072</v>
      </c>
      <c r="L36" s="438" t="s">
        <v>1072</v>
      </c>
      <c r="M36" s="438" t="s">
        <v>1072</v>
      </c>
      <c r="N36" s="438" t="s">
        <v>1072</v>
      </c>
      <c r="O36" s="438" t="s">
        <v>1072</v>
      </c>
      <c r="P36" s="438" t="s">
        <v>1072</v>
      </c>
      <c r="Q36" s="438" t="s">
        <v>1072</v>
      </c>
      <c r="R36" s="438" t="s">
        <v>1072</v>
      </c>
      <c r="S36" s="438" t="s">
        <v>1072</v>
      </c>
      <c r="T36" s="438" t="s">
        <v>1072</v>
      </c>
      <c r="U36" s="438" t="s">
        <v>1072</v>
      </c>
      <c r="V36" s="438" t="s">
        <v>1072</v>
      </c>
      <c r="W36" s="438" t="s">
        <v>1072</v>
      </c>
      <c r="X36" s="438" t="s">
        <v>1072</v>
      </c>
      <c r="Y36" s="438" t="s">
        <v>1072</v>
      </c>
      <c r="Z36" s="438" t="s">
        <v>1072</v>
      </c>
      <c r="AA36" s="438" t="s">
        <v>1072</v>
      </c>
      <c r="AB36" s="438" t="s">
        <v>1072</v>
      </c>
      <c r="AC36" s="438" t="s">
        <v>1072</v>
      </c>
      <c r="AD36" s="438" t="s">
        <v>1072</v>
      </c>
      <c r="AE36" s="438" t="s">
        <v>1072</v>
      </c>
      <c r="AF36" s="438" t="s">
        <v>1072</v>
      </c>
      <c r="AG36" s="438" t="s">
        <v>1072</v>
      </c>
      <c r="AH36" s="438" t="s">
        <v>1072</v>
      </c>
      <c r="AI36" s="438" t="s">
        <v>1072</v>
      </c>
      <c r="AJ36" s="438" t="s">
        <v>1072</v>
      </c>
      <c r="AK36" s="438" t="s">
        <v>1072</v>
      </c>
      <c r="AL36" s="438" t="s">
        <v>1072</v>
      </c>
      <c r="AM36" s="438" t="s">
        <v>1072</v>
      </c>
      <c r="AN36" s="438" t="s">
        <v>1072</v>
      </c>
      <c r="AO36" s="438" t="s">
        <v>1072</v>
      </c>
      <c r="AP36" s="438" t="s">
        <v>1072</v>
      </c>
      <c r="AQ36" s="438" t="s">
        <v>1072</v>
      </c>
      <c r="AR36" s="438" t="s">
        <v>1072</v>
      </c>
      <c r="AS36" s="438" t="s">
        <v>1072</v>
      </c>
    </row>
    <row r="37" spans="1:45" ht="30.75" customHeight="1">
      <c r="A37" s="417" t="s">
        <v>61</v>
      </c>
      <c r="B37" s="418" t="s">
        <v>62</v>
      </c>
      <c r="C37" s="420" t="s">
        <v>24</v>
      </c>
      <c r="D37" s="438" t="s">
        <v>1072</v>
      </c>
      <c r="E37" s="438" t="s">
        <v>1072</v>
      </c>
      <c r="F37" s="438" t="s">
        <v>1072</v>
      </c>
      <c r="G37" s="438" t="s">
        <v>1072</v>
      </c>
      <c r="H37" s="438" t="s">
        <v>1072</v>
      </c>
      <c r="I37" s="438" t="s">
        <v>1072</v>
      </c>
      <c r="J37" s="438" t="s">
        <v>1072</v>
      </c>
      <c r="K37" s="438" t="s">
        <v>1072</v>
      </c>
      <c r="L37" s="438" t="s">
        <v>1072</v>
      </c>
      <c r="M37" s="438" t="s">
        <v>1072</v>
      </c>
      <c r="N37" s="438" t="s">
        <v>1072</v>
      </c>
      <c r="O37" s="438" t="s">
        <v>1072</v>
      </c>
      <c r="P37" s="438" t="s">
        <v>1072</v>
      </c>
      <c r="Q37" s="438" t="s">
        <v>1072</v>
      </c>
      <c r="R37" s="438" t="s">
        <v>1072</v>
      </c>
      <c r="S37" s="438" t="s">
        <v>1072</v>
      </c>
      <c r="T37" s="438" t="s">
        <v>1072</v>
      </c>
      <c r="U37" s="438" t="s">
        <v>1072</v>
      </c>
      <c r="V37" s="438" t="s">
        <v>1072</v>
      </c>
      <c r="W37" s="438" t="s">
        <v>1072</v>
      </c>
      <c r="X37" s="438" t="s">
        <v>1072</v>
      </c>
      <c r="Y37" s="438" t="s">
        <v>1072</v>
      </c>
      <c r="Z37" s="438" t="s">
        <v>1072</v>
      </c>
      <c r="AA37" s="438" t="s">
        <v>1072</v>
      </c>
      <c r="AB37" s="438" t="s">
        <v>1072</v>
      </c>
      <c r="AC37" s="438" t="s">
        <v>1072</v>
      </c>
      <c r="AD37" s="438" t="s">
        <v>1072</v>
      </c>
      <c r="AE37" s="438" t="s">
        <v>1072</v>
      </c>
      <c r="AF37" s="438" t="s">
        <v>1072</v>
      </c>
      <c r="AG37" s="438" t="s">
        <v>1072</v>
      </c>
      <c r="AH37" s="438" t="s">
        <v>1072</v>
      </c>
      <c r="AI37" s="438" t="s">
        <v>1072</v>
      </c>
      <c r="AJ37" s="438" t="s">
        <v>1072</v>
      </c>
      <c r="AK37" s="438" t="s">
        <v>1072</v>
      </c>
      <c r="AL37" s="438" t="s">
        <v>1072</v>
      </c>
      <c r="AM37" s="438" t="s">
        <v>1072</v>
      </c>
      <c r="AN37" s="438" t="s">
        <v>1072</v>
      </c>
      <c r="AO37" s="438" t="s">
        <v>1072</v>
      </c>
      <c r="AP37" s="438" t="s">
        <v>1072</v>
      </c>
      <c r="AQ37" s="438" t="s">
        <v>1072</v>
      </c>
      <c r="AR37" s="438" t="s">
        <v>1072</v>
      </c>
      <c r="AS37" s="438" t="s">
        <v>1072</v>
      </c>
    </row>
    <row r="38" spans="1:45" ht="43.5" customHeight="1">
      <c r="A38" s="417" t="s">
        <v>63</v>
      </c>
      <c r="B38" s="421" t="s">
        <v>64</v>
      </c>
      <c r="C38" s="415" t="s">
        <v>65</v>
      </c>
      <c r="D38" s="438" t="s">
        <v>1072</v>
      </c>
      <c r="E38" s="438" t="s">
        <v>1072</v>
      </c>
      <c r="F38" s="438" t="s">
        <v>1072</v>
      </c>
      <c r="G38" s="438" t="s">
        <v>1072</v>
      </c>
      <c r="H38" s="438" t="s">
        <v>1072</v>
      </c>
      <c r="I38" s="438" t="s">
        <v>1072</v>
      </c>
      <c r="J38" s="438" t="s">
        <v>1072</v>
      </c>
      <c r="K38" s="438" t="s">
        <v>1072</v>
      </c>
      <c r="L38" s="438" t="s">
        <v>1072</v>
      </c>
      <c r="M38" s="438" t="s">
        <v>1072</v>
      </c>
      <c r="N38" s="438" t="s">
        <v>1072</v>
      </c>
      <c r="O38" s="438" t="s">
        <v>1072</v>
      </c>
      <c r="P38" s="438" t="s">
        <v>1072</v>
      </c>
      <c r="Q38" s="438" t="s">
        <v>1072</v>
      </c>
      <c r="R38" s="438" t="s">
        <v>1072</v>
      </c>
      <c r="S38" s="438" t="s">
        <v>1072</v>
      </c>
      <c r="T38" s="438" t="s">
        <v>1072</v>
      </c>
      <c r="U38" s="438" t="s">
        <v>1072</v>
      </c>
      <c r="V38" s="438" t="s">
        <v>1072</v>
      </c>
      <c r="W38" s="438" t="s">
        <v>1072</v>
      </c>
      <c r="X38" s="438" t="s">
        <v>1072</v>
      </c>
      <c r="Y38" s="438" t="s">
        <v>1072</v>
      </c>
      <c r="Z38" s="438" t="s">
        <v>1072</v>
      </c>
      <c r="AA38" s="438" t="s">
        <v>1072</v>
      </c>
      <c r="AB38" s="438" t="s">
        <v>1072</v>
      </c>
      <c r="AC38" s="438" t="s">
        <v>1072</v>
      </c>
      <c r="AD38" s="438" t="s">
        <v>1072</v>
      </c>
      <c r="AE38" s="438" t="s">
        <v>1072</v>
      </c>
      <c r="AF38" s="438" t="s">
        <v>1072</v>
      </c>
      <c r="AG38" s="438" t="s">
        <v>1072</v>
      </c>
      <c r="AH38" s="438" t="s">
        <v>1072</v>
      </c>
      <c r="AI38" s="438" t="s">
        <v>1072</v>
      </c>
      <c r="AJ38" s="438" t="s">
        <v>1072</v>
      </c>
      <c r="AK38" s="438" t="s">
        <v>1072</v>
      </c>
      <c r="AL38" s="438" t="s">
        <v>1072</v>
      </c>
      <c r="AM38" s="438" t="s">
        <v>1072</v>
      </c>
      <c r="AN38" s="438" t="s">
        <v>1072</v>
      </c>
      <c r="AO38" s="438" t="s">
        <v>1072</v>
      </c>
      <c r="AP38" s="438" t="s">
        <v>1072</v>
      </c>
      <c r="AQ38" s="438" t="s">
        <v>1072</v>
      </c>
      <c r="AR38" s="438" t="s">
        <v>1072</v>
      </c>
      <c r="AS38" s="438" t="s">
        <v>1072</v>
      </c>
    </row>
    <row r="39" spans="1:45" ht="30" customHeight="1">
      <c r="A39" s="417" t="s">
        <v>66</v>
      </c>
      <c r="B39" s="421" t="s">
        <v>67</v>
      </c>
      <c r="C39" s="415" t="s">
        <v>68</v>
      </c>
      <c r="D39" s="438" t="s">
        <v>1072</v>
      </c>
      <c r="E39" s="438" t="s">
        <v>1072</v>
      </c>
      <c r="F39" s="438" t="s">
        <v>1072</v>
      </c>
      <c r="G39" s="438" t="s">
        <v>1072</v>
      </c>
      <c r="H39" s="438" t="s">
        <v>1072</v>
      </c>
      <c r="I39" s="438" t="s">
        <v>1072</v>
      </c>
      <c r="J39" s="438" t="s">
        <v>1072</v>
      </c>
      <c r="K39" s="438" t="s">
        <v>1072</v>
      </c>
      <c r="L39" s="438" t="s">
        <v>1072</v>
      </c>
      <c r="M39" s="438" t="s">
        <v>1072</v>
      </c>
      <c r="N39" s="438" t="s">
        <v>1072</v>
      </c>
      <c r="O39" s="438" t="s">
        <v>1072</v>
      </c>
      <c r="P39" s="438" t="s">
        <v>1072</v>
      </c>
      <c r="Q39" s="438" t="s">
        <v>1072</v>
      </c>
      <c r="R39" s="438" t="s">
        <v>1072</v>
      </c>
      <c r="S39" s="438" t="s">
        <v>1072</v>
      </c>
      <c r="T39" s="438" t="s">
        <v>1072</v>
      </c>
      <c r="U39" s="438" t="s">
        <v>1072</v>
      </c>
      <c r="V39" s="438" t="s">
        <v>1072</v>
      </c>
      <c r="W39" s="438" t="s">
        <v>1072</v>
      </c>
      <c r="X39" s="438" t="s">
        <v>1072</v>
      </c>
      <c r="Y39" s="438" t="s">
        <v>1072</v>
      </c>
      <c r="Z39" s="438" t="s">
        <v>1072</v>
      </c>
      <c r="AA39" s="438" t="s">
        <v>1072</v>
      </c>
      <c r="AB39" s="438" t="s">
        <v>1072</v>
      </c>
      <c r="AC39" s="438" t="s">
        <v>1072</v>
      </c>
      <c r="AD39" s="438" t="s">
        <v>1072</v>
      </c>
      <c r="AE39" s="438" t="s">
        <v>1072</v>
      </c>
      <c r="AF39" s="438" t="s">
        <v>1072</v>
      </c>
      <c r="AG39" s="438" t="s">
        <v>1072</v>
      </c>
      <c r="AH39" s="438" t="s">
        <v>1072</v>
      </c>
      <c r="AI39" s="438" t="s">
        <v>1072</v>
      </c>
      <c r="AJ39" s="438" t="s">
        <v>1072</v>
      </c>
      <c r="AK39" s="438" t="s">
        <v>1072</v>
      </c>
      <c r="AL39" s="438" t="s">
        <v>1072</v>
      </c>
      <c r="AM39" s="438" t="s">
        <v>1072</v>
      </c>
      <c r="AN39" s="438" t="s">
        <v>1072</v>
      </c>
      <c r="AO39" s="438" t="s">
        <v>1072</v>
      </c>
      <c r="AP39" s="438" t="s">
        <v>1072</v>
      </c>
      <c r="AQ39" s="438" t="s">
        <v>1072</v>
      </c>
      <c r="AR39" s="438" t="s">
        <v>1072</v>
      </c>
      <c r="AS39" s="438" t="s">
        <v>1072</v>
      </c>
    </row>
    <row r="40" spans="1:45" ht="29.25" customHeight="1">
      <c r="A40" s="417" t="s">
        <v>69</v>
      </c>
      <c r="B40" s="421" t="s">
        <v>70</v>
      </c>
      <c r="C40" s="415" t="s">
        <v>71</v>
      </c>
      <c r="D40" s="438" t="s">
        <v>1072</v>
      </c>
      <c r="E40" s="438" t="s">
        <v>1072</v>
      </c>
      <c r="F40" s="438" t="s">
        <v>1072</v>
      </c>
      <c r="G40" s="438" t="s">
        <v>1072</v>
      </c>
      <c r="H40" s="438" t="s">
        <v>1072</v>
      </c>
      <c r="I40" s="438" t="s">
        <v>1072</v>
      </c>
      <c r="J40" s="438" t="s">
        <v>1072</v>
      </c>
      <c r="K40" s="438" t="s">
        <v>1072</v>
      </c>
      <c r="L40" s="438" t="s">
        <v>1072</v>
      </c>
      <c r="M40" s="438" t="s">
        <v>1072</v>
      </c>
      <c r="N40" s="438" t="s">
        <v>1072</v>
      </c>
      <c r="O40" s="438" t="s">
        <v>1072</v>
      </c>
      <c r="P40" s="438" t="s">
        <v>1072</v>
      </c>
      <c r="Q40" s="438" t="s">
        <v>1072</v>
      </c>
      <c r="R40" s="438" t="s">
        <v>1072</v>
      </c>
      <c r="S40" s="438" t="s">
        <v>1072</v>
      </c>
      <c r="T40" s="438" t="s">
        <v>1072</v>
      </c>
      <c r="U40" s="438" t="s">
        <v>1072</v>
      </c>
      <c r="V40" s="438" t="s">
        <v>1072</v>
      </c>
      <c r="W40" s="438" t="s">
        <v>1072</v>
      </c>
      <c r="X40" s="438" t="s">
        <v>1072</v>
      </c>
      <c r="Y40" s="438" t="s">
        <v>1072</v>
      </c>
      <c r="Z40" s="438" t="s">
        <v>1072</v>
      </c>
      <c r="AA40" s="438" t="s">
        <v>1072</v>
      </c>
      <c r="AB40" s="438" t="s">
        <v>1072</v>
      </c>
      <c r="AC40" s="438" t="s">
        <v>1072</v>
      </c>
      <c r="AD40" s="438" t="s">
        <v>1072</v>
      </c>
      <c r="AE40" s="438" t="s">
        <v>1072</v>
      </c>
      <c r="AF40" s="438" t="s">
        <v>1072</v>
      </c>
      <c r="AG40" s="438" t="s">
        <v>1072</v>
      </c>
      <c r="AH40" s="438" t="s">
        <v>1072</v>
      </c>
      <c r="AI40" s="438" t="s">
        <v>1072</v>
      </c>
      <c r="AJ40" s="438" t="s">
        <v>1072</v>
      </c>
      <c r="AK40" s="438" t="s">
        <v>1072</v>
      </c>
      <c r="AL40" s="438" t="s">
        <v>1072</v>
      </c>
      <c r="AM40" s="438" t="s">
        <v>1072</v>
      </c>
      <c r="AN40" s="438" t="s">
        <v>1072</v>
      </c>
      <c r="AO40" s="438" t="s">
        <v>1072</v>
      </c>
      <c r="AP40" s="438" t="s">
        <v>1072</v>
      </c>
      <c r="AQ40" s="438" t="s">
        <v>1072</v>
      </c>
      <c r="AR40" s="438" t="s">
        <v>1072</v>
      </c>
      <c r="AS40" s="438" t="s">
        <v>1072</v>
      </c>
    </row>
    <row r="41" spans="1:45" ht="29.25" customHeight="1">
      <c r="A41" s="417" t="s">
        <v>72</v>
      </c>
      <c r="B41" s="421" t="s">
        <v>73</v>
      </c>
      <c r="C41" s="415" t="s">
        <v>74</v>
      </c>
      <c r="D41" s="438" t="s">
        <v>1072</v>
      </c>
      <c r="E41" s="438" t="s">
        <v>1072</v>
      </c>
      <c r="F41" s="438" t="s">
        <v>1072</v>
      </c>
      <c r="G41" s="438" t="s">
        <v>1072</v>
      </c>
      <c r="H41" s="438" t="s">
        <v>1072</v>
      </c>
      <c r="I41" s="438" t="s">
        <v>1072</v>
      </c>
      <c r="J41" s="438" t="s">
        <v>1072</v>
      </c>
      <c r="K41" s="438" t="s">
        <v>1072</v>
      </c>
      <c r="L41" s="438" t="s">
        <v>1072</v>
      </c>
      <c r="M41" s="438" t="s">
        <v>1072</v>
      </c>
      <c r="N41" s="438" t="s">
        <v>1072</v>
      </c>
      <c r="O41" s="438" t="s">
        <v>1072</v>
      </c>
      <c r="P41" s="438" t="s">
        <v>1072</v>
      </c>
      <c r="Q41" s="438" t="s">
        <v>1072</v>
      </c>
      <c r="R41" s="438" t="s">
        <v>1072</v>
      </c>
      <c r="S41" s="438" t="s">
        <v>1072</v>
      </c>
      <c r="T41" s="438" t="s">
        <v>1072</v>
      </c>
      <c r="U41" s="438" t="s">
        <v>1072</v>
      </c>
      <c r="V41" s="438" t="s">
        <v>1072</v>
      </c>
      <c r="W41" s="438" t="s">
        <v>1072</v>
      </c>
      <c r="X41" s="438" t="s">
        <v>1072</v>
      </c>
      <c r="Y41" s="438" t="s">
        <v>1072</v>
      </c>
      <c r="Z41" s="438" t="s">
        <v>1072</v>
      </c>
      <c r="AA41" s="438" t="s">
        <v>1072</v>
      </c>
      <c r="AB41" s="438" t="s">
        <v>1072</v>
      </c>
      <c r="AC41" s="438" t="s">
        <v>1072</v>
      </c>
      <c r="AD41" s="438" t="s">
        <v>1072</v>
      </c>
      <c r="AE41" s="438" t="s">
        <v>1072</v>
      </c>
      <c r="AF41" s="438" t="s">
        <v>1072</v>
      </c>
      <c r="AG41" s="438" t="s">
        <v>1072</v>
      </c>
      <c r="AH41" s="438" t="s">
        <v>1072</v>
      </c>
      <c r="AI41" s="438" t="s">
        <v>1072</v>
      </c>
      <c r="AJ41" s="438" t="s">
        <v>1072</v>
      </c>
      <c r="AK41" s="438" t="s">
        <v>1072</v>
      </c>
      <c r="AL41" s="438" t="s">
        <v>1072</v>
      </c>
      <c r="AM41" s="438" t="s">
        <v>1072</v>
      </c>
      <c r="AN41" s="438" t="s">
        <v>1072</v>
      </c>
      <c r="AO41" s="438" t="s">
        <v>1072</v>
      </c>
      <c r="AP41" s="438" t="s">
        <v>1072</v>
      </c>
      <c r="AQ41" s="438" t="s">
        <v>1072</v>
      </c>
      <c r="AR41" s="438" t="s">
        <v>1072</v>
      </c>
      <c r="AS41" s="438" t="s">
        <v>1072</v>
      </c>
    </row>
    <row r="42" spans="1:45" ht="29.25" customHeight="1">
      <c r="A42" s="417" t="s">
        <v>75</v>
      </c>
      <c r="B42" s="421" t="s">
        <v>76</v>
      </c>
      <c r="C42" s="415" t="s">
        <v>77</v>
      </c>
      <c r="D42" s="438" t="s">
        <v>1072</v>
      </c>
      <c r="E42" s="438" t="s">
        <v>1072</v>
      </c>
      <c r="F42" s="438" t="s">
        <v>1072</v>
      </c>
      <c r="G42" s="438" t="s">
        <v>1072</v>
      </c>
      <c r="H42" s="438" t="s">
        <v>1072</v>
      </c>
      <c r="I42" s="438" t="s">
        <v>1072</v>
      </c>
      <c r="J42" s="438" t="s">
        <v>1072</v>
      </c>
      <c r="K42" s="438" t="s">
        <v>1072</v>
      </c>
      <c r="L42" s="438" t="s">
        <v>1072</v>
      </c>
      <c r="M42" s="438" t="s">
        <v>1072</v>
      </c>
      <c r="N42" s="438" t="s">
        <v>1072</v>
      </c>
      <c r="O42" s="438" t="s">
        <v>1072</v>
      </c>
      <c r="P42" s="438" t="s">
        <v>1072</v>
      </c>
      <c r="Q42" s="438" t="s">
        <v>1072</v>
      </c>
      <c r="R42" s="438" t="s">
        <v>1072</v>
      </c>
      <c r="S42" s="438" t="s">
        <v>1072</v>
      </c>
      <c r="T42" s="438" t="s">
        <v>1072</v>
      </c>
      <c r="U42" s="438" t="s">
        <v>1072</v>
      </c>
      <c r="V42" s="438" t="s">
        <v>1072</v>
      </c>
      <c r="W42" s="438" t="s">
        <v>1072</v>
      </c>
      <c r="X42" s="438" t="s">
        <v>1072</v>
      </c>
      <c r="Y42" s="438" t="s">
        <v>1072</v>
      </c>
      <c r="Z42" s="438" t="s">
        <v>1072</v>
      </c>
      <c r="AA42" s="438" t="s">
        <v>1072</v>
      </c>
      <c r="AB42" s="438" t="s">
        <v>1072</v>
      </c>
      <c r="AC42" s="438" t="s">
        <v>1072</v>
      </c>
      <c r="AD42" s="438" t="s">
        <v>1072</v>
      </c>
      <c r="AE42" s="438" t="s">
        <v>1072</v>
      </c>
      <c r="AF42" s="438" t="s">
        <v>1072</v>
      </c>
      <c r="AG42" s="438" t="s">
        <v>1072</v>
      </c>
      <c r="AH42" s="438" t="s">
        <v>1072</v>
      </c>
      <c r="AI42" s="438" t="s">
        <v>1072</v>
      </c>
      <c r="AJ42" s="438" t="s">
        <v>1072</v>
      </c>
      <c r="AK42" s="438" t="s">
        <v>1072</v>
      </c>
      <c r="AL42" s="438" t="s">
        <v>1072</v>
      </c>
      <c r="AM42" s="438" t="s">
        <v>1072</v>
      </c>
      <c r="AN42" s="438" t="s">
        <v>1072</v>
      </c>
      <c r="AO42" s="438" t="s">
        <v>1072</v>
      </c>
      <c r="AP42" s="438" t="s">
        <v>1072</v>
      </c>
      <c r="AQ42" s="438" t="s">
        <v>1072</v>
      </c>
      <c r="AR42" s="438" t="s">
        <v>1072</v>
      </c>
      <c r="AS42" s="438" t="s">
        <v>1072</v>
      </c>
    </row>
    <row r="43" spans="1:45" ht="22.5" customHeight="1">
      <c r="A43" s="417" t="s">
        <v>78</v>
      </c>
      <c r="B43" s="421" t="s">
        <v>79</v>
      </c>
      <c r="C43" s="415" t="s">
        <v>80</v>
      </c>
      <c r="D43" s="438" t="s">
        <v>1072</v>
      </c>
      <c r="E43" s="438" t="s">
        <v>1072</v>
      </c>
      <c r="F43" s="438" t="s">
        <v>1072</v>
      </c>
      <c r="G43" s="438" t="s">
        <v>1072</v>
      </c>
      <c r="H43" s="438" t="s">
        <v>1072</v>
      </c>
      <c r="I43" s="438" t="s">
        <v>1072</v>
      </c>
      <c r="J43" s="438" t="s">
        <v>1072</v>
      </c>
      <c r="K43" s="438" t="s">
        <v>1072</v>
      </c>
      <c r="L43" s="438" t="s">
        <v>1072</v>
      </c>
      <c r="M43" s="438" t="s">
        <v>1072</v>
      </c>
      <c r="N43" s="438" t="s">
        <v>1072</v>
      </c>
      <c r="O43" s="438" t="s">
        <v>1072</v>
      </c>
      <c r="P43" s="438" t="s">
        <v>1072</v>
      </c>
      <c r="Q43" s="438" t="s">
        <v>1072</v>
      </c>
      <c r="R43" s="438" t="s">
        <v>1072</v>
      </c>
      <c r="S43" s="438" t="s">
        <v>1072</v>
      </c>
      <c r="T43" s="438" t="s">
        <v>1072</v>
      </c>
      <c r="U43" s="438" t="s">
        <v>1072</v>
      </c>
      <c r="V43" s="438" t="s">
        <v>1072</v>
      </c>
      <c r="W43" s="438" t="s">
        <v>1072</v>
      </c>
      <c r="X43" s="438" t="s">
        <v>1072</v>
      </c>
      <c r="Y43" s="438" t="s">
        <v>1072</v>
      </c>
      <c r="Z43" s="438" t="s">
        <v>1072</v>
      </c>
      <c r="AA43" s="438" t="s">
        <v>1072</v>
      </c>
      <c r="AB43" s="438" t="s">
        <v>1072</v>
      </c>
      <c r="AC43" s="438" t="s">
        <v>1072</v>
      </c>
      <c r="AD43" s="438" t="s">
        <v>1072</v>
      </c>
      <c r="AE43" s="438" t="s">
        <v>1072</v>
      </c>
      <c r="AF43" s="438" t="s">
        <v>1072</v>
      </c>
      <c r="AG43" s="438" t="s">
        <v>1072</v>
      </c>
      <c r="AH43" s="438" t="s">
        <v>1072</v>
      </c>
      <c r="AI43" s="438" t="s">
        <v>1072</v>
      </c>
      <c r="AJ43" s="438" t="s">
        <v>1072</v>
      </c>
      <c r="AK43" s="438" t="s">
        <v>1072</v>
      </c>
      <c r="AL43" s="438" t="s">
        <v>1072</v>
      </c>
      <c r="AM43" s="438" t="s">
        <v>1072</v>
      </c>
      <c r="AN43" s="438" t="s">
        <v>1072</v>
      </c>
      <c r="AO43" s="438" t="s">
        <v>1072</v>
      </c>
      <c r="AP43" s="438" t="s">
        <v>1072</v>
      </c>
      <c r="AQ43" s="438" t="s">
        <v>1072</v>
      </c>
      <c r="AR43" s="438" t="s">
        <v>1072</v>
      </c>
      <c r="AS43" s="438" t="s">
        <v>1072</v>
      </c>
    </row>
    <row r="44" spans="1:45" ht="39.75" customHeight="1">
      <c r="A44" s="417" t="s">
        <v>81</v>
      </c>
      <c r="B44" s="421" t="s">
        <v>82</v>
      </c>
      <c r="C44" s="415" t="s">
        <v>83</v>
      </c>
      <c r="D44" s="438" t="s">
        <v>1072</v>
      </c>
      <c r="E44" s="438" t="s">
        <v>1072</v>
      </c>
      <c r="F44" s="438" t="s">
        <v>1072</v>
      </c>
      <c r="G44" s="438" t="s">
        <v>1072</v>
      </c>
      <c r="H44" s="438" t="s">
        <v>1072</v>
      </c>
      <c r="I44" s="438" t="s">
        <v>1072</v>
      </c>
      <c r="J44" s="438" t="s">
        <v>1072</v>
      </c>
      <c r="K44" s="438" t="s">
        <v>1072</v>
      </c>
      <c r="L44" s="438" t="s">
        <v>1072</v>
      </c>
      <c r="M44" s="438" t="s">
        <v>1072</v>
      </c>
      <c r="N44" s="438" t="s">
        <v>1072</v>
      </c>
      <c r="O44" s="438" t="s">
        <v>1072</v>
      </c>
      <c r="P44" s="438" t="s">
        <v>1072</v>
      </c>
      <c r="Q44" s="438" t="s">
        <v>1072</v>
      </c>
      <c r="R44" s="438" t="s">
        <v>1072</v>
      </c>
      <c r="S44" s="438" t="s">
        <v>1072</v>
      </c>
      <c r="T44" s="438" t="s">
        <v>1072</v>
      </c>
      <c r="U44" s="438" t="s">
        <v>1072</v>
      </c>
      <c r="V44" s="438" t="s">
        <v>1072</v>
      </c>
      <c r="W44" s="438" t="s">
        <v>1072</v>
      </c>
      <c r="X44" s="438" t="s">
        <v>1072</v>
      </c>
      <c r="Y44" s="438" t="s">
        <v>1072</v>
      </c>
      <c r="Z44" s="438" t="s">
        <v>1072</v>
      </c>
      <c r="AA44" s="438" t="s">
        <v>1072</v>
      </c>
      <c r="AB44" s="438" t="s">
        <v>1072</v>
      </c>
      <c r="AC44" s="438" t="s">
        <v>1072</v>
      </c>
      <c r="AD44" s="438" t="s">
        <v>1072</v>
      </c>
      <c r="AE44" s="438" t="s">
        <v>1072</v>
      </c>
      <c r="AF44" s="438" t="s">
        <v>1072</v>
      </c>
      <c r="AG44" s="438" t="s">
        <v>1072</v>
      </c>
      <c r="AH44" s="438" t="s">
        <v>1072</v>
      </c>
      <c r="AI44" s="438" t="s">
        <v>1072</v>
      </c>
      <c r="AJ44" s="438" t="s">
        <v>1072</v>
      </c>
      <c r="AK44" s="438" t="s">
        <v>1072</v>
      </c>
      <c r="AL44" s="438" t="s">
        <v>1072</v>
      </c>
      <c r="AM44" s="438" t="s">
        <v>1072</v>
      </c>
      <c r="AN44" s="438" t="s">
        <v>1072</v>
      </c>
      <c r="AO44" s="438" t="s">
        <v>1072</v>
      </c>
      <c r="AP44" s="438" t="s">
        <v>1072</v>
      </c>
      <c r="AQ44" s="438" t="s">
        <v>1072</v>
      </c>
      <c r="AR44" s="438" t="s">
        <v>1072</v>
      </c>
      <c r="AS44" s="438" t="s">
        <v>1072</v>
      </c>
    </row>
    <row r="45" spans="1:45" ht="45" customHeight="1">
      <c r="A45" s="417" t="s">
        <v>84</v>
      </c>
      <c r="B45" s="422" t="s">
        <v>85</v>
      </c>
      <c r="C45" s="415" t="s">
        <v>86</v>
      </c>
      <c r="D45" s="438" t="s">
        <v>1072</v>
      </c>
      <c r="E45" s="438" t="s">
        <v>1072</v>
      </c>
      <c r="F45" s="438" t="s">
        <v>1072</v>
      </c>
      <c r="G45" s="438" t="s">
        <v>1072</v>
      </c>
      <c r="H45" s="438" t="s">
        <v>1072</v>
      </c>
      <c r="I45" s="438" t="s">
        <v>1072</v>
      </c>
      <c r="J45" s="438" t="s">
        <v>1072</v>
      </c>
      <c r="K45" s="438" t="s">
        <v>1072</v>
      </c>
      <c r="L45" s="438" t="s">
        <v>1072</v>
      </c>
      <c r="M45" s="438" t="s">
        <v>1072</v>
      </c>
      <c r="N45" s="438" t="s">
        <v>1072</v>
      </c>
      <c r="O45" s="438" t="s">
        <v>1072</v>
      </c>
      <c r="P45" s="438" t="s">
        <v>1072</v>
      </c>
      <c r="Q45" s="438" t="s">
        <v>1072</v>
      </c>
      <c r="R45" s="438" t="s">
        <v>1072</v>
      </c>
      <c r="S45" s="438" t="s">
        <v>1072</v>
      </c>
      <c r="T45" s="438" t="s">
        <v>1072</v>
      </c>
      <c r="U45" s="438" t="s">
        <v>1072</v>
      </c>
      <c r="V45" s="438" t="s">
        <v>1072</v>
      </c>
      <c r="W45" s="438" t="s">
        <v>1072</v>
      </c>
      <c r="X45" s="438" t="s">
        <v>1072</v>
      </c>
      <c r="Y45" s="438" t="s">
        <v>1072</v>
      </c>
      <c r="Z45" s="438" t="s">
        <v>1072</v>
      </c>
      <c r="AA45" s="438" t="s">
        <v>1072</v>
      </c>
      <c r="AB45" s="438" t="s">
        <v>1072</v>
      </c>
      <c r="AC45" s="438" t="s">
        <v>1072</v>
      </c>
      <c r="AD45" s="438" t="s">
        <v>1072</v>
      </c>
      <c r="AE45" s="438" t="s">
        <v>1072</v>
      </c>
      <c r="AF45" s="438" t="s">
        <v>1072</v>
      </c>
      <c r="AG45" s="438" t="s">
        <v>1072</v>
      </c>
      <c r="AH45" s="438" t="s">
        <v>1072</v>
      </c>
      <c r="AI45" s="438" t="s">
        <v>1072</v>
      </c>
      <c r="AJ45" s="438" t="s">
        <v>1072</v>
      </c>
      <c r="AK45" s="438" t="s">
        <v>1072</v>
      </c>
      <c r="AL45" s="438" t="s">
        <v>1072</v>
      </c>
      <c r="AM45" s="438" t="s">
        <v>1072</v>
      </c>
      <c r="AN45" s="438" t="s">
        <v>1072</v>
      </c>
      <c r="AO45" s="438" t="s">
        <v>1072</v>
      </c>
      <c r="AP45" s="438" t="s">
        <v>1072</v>
      </c>
      <c r="AQ45" s="438" t="s">
        <v>1072</v>
      </c>
      <c r="AR45" s="438" t="s">
        <v>1072</v>
      </c>
      <c r="AS45" s="438" t="s">
        <v>1072</v>
      </c>
    </row>
    <row r="46" spans="1:45" ht="33.75" customHeight="1">
      <c r="A46" s="417" t="s">
        <v>87</v>
      </c>
      <c r="B46" s="422" t="s">
        <v>88</v>
      </c>
      <c r="C46" s="415" t="s">
        <v>89</v>
      </c>
      <c r="D46" s="438" t="s">
        <v>1072</v>
      </c>
      <c r="E46" s="438" t="s">
        <v>1072</v>
      </c>
      <c r="F46" s="438" t="s">
        <v>1072</v>
      </c>
      <c r="G46" s="438" t="s">
        <v>1072</v>
      </c>
      <c r="H46" s="438" t="s">
        <v>1072</v>
      </c>
      <c r="I46" s="438" t="s">
        <v>1072</v>
      </c>
      <c r="J46" s="438" t="s">
        <v>1072</v>
      </c>
      <c r="K46" s="438" t="s">
        <v>1072</v>
      </c>
      <c r="L46" s="438" t="s">
        <v>1072</v>
      </c>
      <c r="M46" s="438" t="s">
        <v>1072</v>
      </c>
      <c r="N46" s="438" t="s">
        <v>1072</v>
      </c>
      <c r="O46" s="438" t="s">
        <v>1072</v>
      </c>
      <c r="P46" s="438" t="s">
        <v>1072</v>
      </c>
      <c r="Q46" s="438" t="s">
        <v>1072</v>
      </c>
      <c r="R46" s="438" t="s">
        <v>1072</v>
      </c>
      <c r="S46" s="438" t="s">
        <v>1072</v>
      </c>
      <c r="T46" s="438" t="s">
        <v>1072</v>
      </c>
      <c r="U46" s="438" t="s">
        <v>1072</v>
      </c>
      <c r="V46" s="438" t="s">
        <v>1072</v>
      </c>
      <c r="W46" s="438" t="s">
        <v>1072</v>
      </c>
      <c r="X46" s="438" t="s">
        <v>1072</v>
      </c>
      <c r="Y46" s="438" t="s">
        <v>1072</v>
      </c>
      <c r="Z46" s="438" t="s">
        <v>1072</v>
      </c>
      <c r="AA46" s="438" t="s">
        <v>1072</v>
      </c>
      <c r="AB46" s="438" t="s">
        <v>1072</v>
      </c>
      <c r="AC46" s="438" t="s">
        <v>1072</v>
      </c>
      <c r="AD46" s="438" t="s">
        <v>1072</v>
      </c>
      <c r="AE46" s="438" t="s">
        <v>1072</v>
      </c>
      <c r="AF46" s="438" t="s">
        <v>1072</v>
      </c>
      <c r="AG46" s="438" t="s">
        <v>1072</v>
      </c>
      <c r="AH46" s="438" t="s">
        <v>1072</v>
      </c>
      <c r="AI46" s="438" t="s">
        <v>1072</v>
      </c>
      <c r="AJ46" s="438" t="s">
        <v>1072</v>
      </c>
      <c r="AK46" s="438" t="s">
        <v>1072</v>
      </c>
      <c r="AL46" s="438" t="s">
        <v>1072</v>
      </c>
      <c r="AM46" s="438" t="s">
        <v>1072</v>
      </c>
      <c r="AN46" s="438" t="s">
        <v>1072</v>
      </c>
      <c r="AO46" s="438" t="s">
        <v>1072</v>
      </c>
      <c r="AP46" s="438" t="s">
        <v>1072</v>
      </c>
      <c r="AQ46" s="438" t="s">
        <v>1072</v>
      </c>
      <c r="AR46" s="438" t="s">
        <v>1072</v>
      </c>
      <c r="AS46" s="438" t="s">
        <v>1072</v>
      </c>
    </row>
    <row r="47" spans="1:45" ht="30" customHeight="1">
      <c r="A47" s="417" t="s">
        <v>90</v>
      </c>
      <c r="B47" s="421" t="s">
        <v>91</v>
      </c>
      <c r="C47" s="415" t="s">
        <v>92</v>
      </c>
      <c r="D47" s="438" t="s">
        <v>1072</v>
      </c>
      <c r="E47" s="438" t="s">
        <v>1072</v>
      </c>
      <c r="F47" s="438" t="s">
        <v>1072</v>
      </c>
      <c r="G47" s="438" t="s">
        <v>1072</v>
      </c>
      <c r="H47" s="438" t="s">
        <v>1072</v>
      </c>
      <c r="I47" s="438" t="s">
        <v>1072</v>
      </c>
      <c r="J47" s="438" t="s">
        <v>1072</v>
      </c>
      <c r="K47" s="438" t="s">
        <v>1072</v>
      </c>
      <c r="L47" s="438" t="s">
        <v>1072</v>
      </c>
      <c r="M47" s="438" t="s">
        <v>1072</v>
      </c>
      <c r="N47" s="438" t="s">
        <v>1072</v>
      </c>
      <c r="O47" s="438" t="s">
        <v>1072</v>
      </c>
      <c r="P47" s="438" t="s">
        <v>1072</v>
      </c>
      <c r="Q47" s="438" t="s">
        <v>1072</v>
      </c>
      <c r="R47" s="438" t="s">
        <v>1072</v>
      </c>
      <c r="S47" s="438" t="s">
        <v>1072</v>
      </c>
      <c r="T47" s="438" t="s">
        <v>1072</v>
      </c>
      <c r="U47" s="438" t="s">
        <v>1072</v>
      </c>
      <c r="V47" s="438" t="s">
        <v>1072</v>
      </c>
      <c r="W47" s="438" t="s">
        <v>1072</v>
      </c>
      <c r="X47" s="438" t="s">
        <v>1072</v>
      </c>
      <c r="Y47" s="438" t="s">
        <v>1072</v>
      </c>
      <c r="Z47" s="438" t="s">
        <v>1072</v>
      </c>
      <c r="AA47" s="438" t="s">
        <v>1072</v>
      </c>
      <c r="AB47" s="438" t="s">
        <v>1072</v>
      </c>
      <c r="AC47" s="438" t="s">
        <v>1072</v>
      </c>
      <c r="AD47" s="438" t="s">
        <v>1072</v>
      </c>
      <c r="AE47" s="438" t="s">
        <v>1072</v>
      </c>
      <c r="AF47" s="438" t="s">
        <v>1072</v>
      </c>
      <c r="AG47" s="438" t="s">
        <v>1072</v>
      </c>
      <c r="AH47" s="438" t="s">
        <v>1072</v>
      </c>
      <c r="AI47" s="438" t="s">
        <v>1072</v>
      </c>
      <c r="AJ47" s="438" t="s">
        <v>1072</v>
      </c>
      <c r="AK47" s="438" t="s">
        <v>1072</v>
      </c>
      <c r="AL47" s="438" t="s">
        <v>1072</v>
      </c>
      <c r="AM47" s="438" t="s">
        <v>1072</v>
      </c>
      <c r="AN47" s="438" t="s">
        <v>1072</v>
      </c>
      <c r="AO47" s="438" t="s">
        <v>1072</v>
      </c>
      <c r="AP47" s="438" t="s">
        <v>1072</v>
      </c>
      <c r="AQ47" s="438" t="s">
        <v>1072</v>
      </c>
      <c r="AR47" s="438" t="s">
        <v>1072</v>
      </c>
      <c r="AS47" s="438" t="s">
        <v>1072</v>
      </c>
    </row>
    <row r="48" spans="1:45" ht="30" customHeight="1">
      <c r="A48" s="417" t="s">
        <v>93</v>
      </c>
      <c r="B48" s="421" t="s">
        <v>94</v>
      </c>
      <c r="C48" s="415" t="s">
        <v>95</v>
      </c>
      <c r="D48" s="438" t="s">
        <v>1072</v>
      </c>
      <c r="E48" s="438" t="s">
        <v>1072</v>
      </c>
      <c r="F48" s="438" t="s">
        <v>1072</v>
      </c>
      <c r="G48" s="438" t="s">
        <v>1072</v>
      </c>
      <c r="H48" s="438" t="s">
        <v>1072</v>
      </c>
      <c r="I48" s="438" t="s">
        <v>1072</v>
      </c>
      <c r="J48" s="438" t="s">
        <v>1072</v>
      </c>
      <c r="K48" s="438" t="s">
        <v>1072</v>
      </c>
      <c r="L48" s="438" t="s">
        <v>1072</v>
      </c>
      <c r="M48" s="438" t="s">
        <v>1072</v>
      </c>
      <c r="N48" s="438" t="s">
        <v>1072</v>
      </c>
      <c r="O48" s="438" t="s">
        <v>1072</v>
      </c>
      <c r="P48" s="438" t="s">
        <v>1072</v>
      </c>
      <c r="Q48" s="438" t="s">
        <v>1072</v>
      </c>
      <c r="R48" s="438" t="s">
        <v>1072</v>
      </c>
      <c r="S48" s="438" t="s">
        <v>1072</v>
      </c>
      <c r="T48" s="438" t="s">
        <v>1072</v>
      </c>
      <c r="U48" s="438" t="s">
        <v>1072</v>
      </c>
      <c r="V48" s="438" t="s">
        <v>1072</v>
      </c>
      <c r="W48" s="438" t="s">
        <v>1072</v>
      </c>
      <c r="X48" s="438" t="s">
        <v>1072</v>
      </c>
      <c r="Y48" s="438" t="s">
        <v>1072</v>
      </c>
      <c r="Z48" s="438" t="s">
        <v>1072</v>
      </c>
      <c r="AA48" s="438" t="s">
        <v>1072</v>
      </c>
      <c r="AB48" s="438" t="s">
        <v>1072</v>
      </c>
      <c r="AC48" s="438" t="s">
        <v>1072</v>
      </c>
      <c r="AD48" s="438" t="s">
        <v>1072</v>
      </c>
      <c r="AE48" s="438" t="s">
        <v>1072</v>
      </c>
      <c r="AF48" s="438" t="s">
        <v>1072</v>
      </c>
      <c r="AG48" s="438" t="s">
        <v>1072</v>
      </c>
      <c r="AH48" s="438" t="s">
        <v>1072</v>
      </c>
      <c r="AI48" s="438" t="s">
        <v>1072</v>
      </c>
      <c r="AJ48" s="438" t="s">
        <v>1072</v>
      </c>
      <c r="AK48" s="438" t="s">
        <v>1072</v>
      </c>
      <c r="AL48" s="438" t="s">
        <v>1072</v>
      </c>
      <c r="AM48" s="438" t="s">
        <v>1072</v>
      </c>
      <c r="AN48" s="438" t="s">
        <v>1072</v>
      </c>
      <c r="AO48" s="438" t="s">
        <v>1072</v>
      </c>
      <c r="AP48" s="438" t="s">
        <v>1072</v>
      </c>
      <c r="AQ48" s="438" t="s">
        <v>1072</v>
      </c>
      <c r="AR48" s="438" t="s">
        <v>1072</v>
      </c>
      <c r="AS48" s="438" t="s">
        <v>1072</v>
      </c>
    </row>
    <row r="49" spans="1:45" ht="21" customHeight="1">
      <c r="A49" s="423" t="s">
        <v>96</v>
      </c>
      <c r="B49" s="424" t="s">
        <v>97</v>
      </c>
      <c r="C49" s="425" t="s">
        <v>24</v>
      </c>
      <c r="D49" s="438" t="s">
        <v>1072</v>
      </c>
      <c r="E49" s="438" t="s">
        <v>1072</v>
      </c>
      <c r="F49" s="438" t="s">
        <v>1072</v>
      </c>
      <c r="G49" s="438" t="s">
        <v>1072</v>
      </c>
      <c r="H49" s="438" t="s">
        <v>1072</v>
      </c>
      <c r="I49" s="438" t="s">
        <v>1072</v>
      </c>
      <c r="J49" s="438" t="s">
        <v>1072</v>
      </c>
      <c r="K49" s="438" t="s">
        <v>1072</v>
      </c>
      <c r="L49" s="438" t="s">
        <v>1072</v>
      </c>
      <c r="M49" s="438" t="s">
        <v>1072</v>
      </c>
      <c r="N49" s="438" t="s">
        <v>1072</v>
      </c>
      <c r="O49" s="438" t="s">
        <v>1072</v>
      </c>
      <c r="P49" s="438" t="s">
        <v>1072</v>
      </c>
      <c r="Q49" s="438" t="s">
        <v>1072</v>
      </c>
      <c r="R49" s="438" t="s">
        <v>1072</v>
      </c>
      <c r="S49" s="438" t="s">
        <v>1072</v>
      </c>
      <c r="T49" s="438" t="s">
        <v>1072</v>
      </c>
      <c r="U49" s="438" t="s">
        <v>1072</v>
      </c>
      <c r="V49" s="438" t="s">
        <v>1072</v>
      </c>
      <c r="W49" s="438" t="s">
        <v>1072</v>
      </c>
      <c r="X49" s="438" t="s">
        <v>1072</v>
      </c>
      <c r="Y49" s="438" t="s">
        <v>1072</v>
      </c>
      <c r="Z49" s="438" t="s">
        <v>1072</v>
      </c>
      <c r="AA49" s="438" t="s">
        <v>1072</v>
      </c>
      <c r="AB49" s="438" t="s">
        <v>1072</v>
      </c>
      <c r="AC49" s="438" t="s">
        <v>1072</v>
      </c>
      <c r="AD49" s="438" t="s">
        <v>1072</v>
      </c>
      <c r="AE49" s="438" t="s">
        <v>1072</v>
      </c>
      <c r="AF49" s="438" t="s">
        <v>1072</v>
      </c>
      <c r="AG49" s="438" t="s">
        <v>1072</v>
      </c>
      <c r="AH49" s="438" t="s">
        <v>1072</v>
      </c>
      <c r="AI49" s="438" t="s">
        <v>1072</v>
      </c>
      <c r="AJ49" s="438" t="s">
        <v>1072</v>
      </c>
      <c r="AK49" s="438" t="s">
        <v>1072</v>
      </c>
      <c r="AL49" s="438" t="s">
        <v>1072</v>
      </c>
      <c r="AM49" s="438" t="s">
        <v>1072</v>
      </c>
      <c r="AN49" s="438" t="s">
        <v>1072</v>
      </c>
      <c r="AO49" s="438" t="s">
        <v>1072</v>
      </c>
      <c r="AP49" s="438" t="s">
        <v>1072</v>
      </c>
      <c r="AQ49" s="438" t="s">
        <v>1072</v>
      </c>
      <c r="AR49" s="438" t="s">
        <v>1072</v>
      </c>
      <c r="AS49" s="438" t="s">
        <v>1072</v>
      </c>
    </row>
    <row r="50" spans="1:45" ht="30" customHeight="1">
      <c r="A50" s="417" t="s">
        <v>98</v>
      </c>
      <c r="B50" s="400" t="s">
        <v>99</v>
      </c>
      <c r="C50" s="415" t="s">
        <v>100</v>
      </c>
      <c r="D50" s="438" t="s">
        <v>1072</v>
      </c>
      <c r="E50" s="438" t="s">
        <v>1072</v>
      </c>
      <c r="F50" s="438" t="s">
        <v>1072</v>
      </c>
      <c r="G50" s="438" t="s">
        <v>1072</v>
      </c>
      <c r="H50" s="438" t="s">
        <v>1072</v>
      </c>
      <c r="I50" s="438" t="s">
        <v>1072</v>
      </c>
      <c r="J50" s="438" t="s">
        <v>1072</v>
      </c>
      <c r="K50" s="438" t="s">
        <v>1072</v>
      </c>
      <c r="L50" s="438" t="s">
        <v>1072</v>
      </c>
      <c r="M50" s="438" t="s">
        <v>1072</v>
      </c>
      <c r="N50" s="438" t="s">
        <v>1072</v>
      </c>
      <c r="O50" s="438" t="s">
        <v>1072</v>
      </c>
      <c r="P50" s="438" t="s">
        <v>1072</v>
      </c>
      <c r="Q50" s="438" t="s">
        <v>1072</v>
      </c>
      <c r="R50" s="438" t="s">
        <v>1072</v>
      </c>
      <c r="S50" s="438" t="s">
        <v>1072</v>
      </c>
      <c r="T50" s="438" t="s">
        <v>1072</v>
      </c>
      <c r="U50" s="438" t="s">
        <v>1072</v>
      </c>
      <c r="V50" s="438" t="s">
        <v>1072</v>
      </c>
      <c r="W50" s="438" t="s">
        <v>1072</v>
      </c>
      <c r="X50" s="438" t="s">
        <v>1072</v>
      </c>
      <c r="Y50" s="438" t="s">
        <v>1072</v>
      </c>
      <c r="Z50" s="438" t="s">
        <v>1072</v>
      </c>
      <c r="AA50" s="438" t="s">
        <v>1072</v>
      </c>
      <c r="AB50" s="438" t="s">
        <v>1072</v>
      </c>
      <c r="AC50" s="438" t="s">
        <v>1072</v>
      </c>
      <c r="AD50" s="438" t="s">
        <v>1072</v>
      </c>
      <c r="AE50" s="438" t="s">
        <v>1072</v>
      </c>
      <c r="AF50" s="438" t="s">
        <v>1072</v>
      </c>
      <c r="AG50" s="438" t="s">
        <v>1072</v>
      </c>
      <c r="AH50" s="438" t="s">
        <v>1072</v>
      </c>
      <c r="AI50" s="438" t="s">
        <v>1072</v>
      </c>
      <c r="AJ50" s="438" t="s">
        <v>1072</v>
      </c>
      <c r="AK50" s="438" t="s">
        <v>1072</v>
      </c>
      <c r="AL50" s="438" t="s">
        <v>1072</v>
      </c>
      <c r="AM50" s="438" t="s">
        <v>1072</v>
      </c>
      <c r="AN50" s="438" t="s">
        <v>1072</v>
      </c>
      <c r="AO50" s="438" t="s">
        <v>1072</v>
      </c>
      <c r="AP50" s="438" t="s">
        <v>1072</v>
      </c>
      <c r="AQ50" s="438" t="s">
        <v>1072</v>
      </c>
      <c r="AR50" s="438" t="s">
        <v>1072</v>
      </c>
      <c r="AS50" s="438" t="s">
        <v>1072</v>
      </c>
    </row>
    <row r="51" spans="1:45" ht="31.5" customHeight="1">
      <c r="A51" s="417" t="s">
        <v>101</v>
      </c>
      <c r="B51" s="400" t="s">
        <v>102</v>
      </c>
      <c r="C51" s="415" t="s">
        <v>103</v>
      </c>
      <c r="D51" s="438" t="s">
        <v>1072</v>
      </c>
      <c r="E51" s="438" t="s">
        <v>1072</v>
      </c>
      <c r="F51" s="438" t="s">
        <v>1072</v>
      </c>
      <c r="G51" s="438" t="s">
        <v>1072</v>
      </c>
      <c r="H51" s="438" t="s">
        <v>1072</v>
      </c>
      <c r="I51" s="438" t="s">
        <v>1072</v>
      </c>
      <c r="J51" s="438" t="s">
        <v>1072</v>
      </c>
      <c r="K51" s="438" t="s">
        <v>1072</v>
      </c>
      <c r="L51" s="438" t="s">
        <v>1072</v>
      </c>
      <c r="M51" s="438" t="s">
        <v>1072</v>
      </c>
      <c r="N51" s="438" t="s">
        <v>1072</v>
      </c>
      <c r="O51" s="438" t="s">
        <v>1072</v>
      </c>
      <c r="P51" s="438" t="s">
        <v>1072</v>
      </c>
      <c r="Q51" s="438" t="s">
        <v>1072</v>
      </c>
      <c r="R51" s="438" t="s">
        <v>1072</v>
      </c>
      <c r="S51" s="438" t="s">
        <v>1072</v>
      </c>
      <c r="T51" s="438" t="s">
        <v>1072</v>
      </c>
      <c r="U51" s="438" t="s">
        <v>1072</v>
      </c>
      <c r="V51" s="438" t="s">
        <v>1072</v>
      </c>
      <c r="W51" s="438" t="s">
        <v>1072</v>
      </c>
      <c r="X51" s="438" t="s">
        <v>1072</v>
      </c>
      <c r="Y51" s="438" t="s">
        <v>1072</v>
      </c>
      <c r="Z51" s="438" t="s">
        <v>1072</v>
      </c>
      <c r="AA51" s="438" t="s">
        <v>1072</v>
      </c>
      <c r="AB51" s="438" t="s">
        <v>1072</v>
      </c>
      <c r="AC51" s="438" t="s">
        <v>1072</v>
      </c>
      <c r="AD51" s="438" t="s">
        <v>1072</v>
      </c>
      <c r="AE51" s="438" t="s">
        <v>1072</v>
      </c>
      <c r="AF51" s="438" t="s">
        <v>1072</v>
      </c>
      <c r="AG51" s="438" t="s">
        <v>1072</v>
      </c>
      <c r="AH51" s="438" t="s">
        <v>1072</v>
      </c>
      <c r="AI51" s="438" t="s">
        <v>1072</v>
      </c>
      <c r="AJ51" s="438" t="s">
        <v>1072</v>
      </c>
      <c r="AK51" s="438" t="s">
        <v>1072</v>
      </c>
      <c r="AL51" s="438" t="s">
        <v>1072</v>
      </c>
      <c r="AM51" s="438" t="s">
        <v>1072</v>
      </c>
      <c r="AN51" s="438" t="s">
        <v>1072</v>
      </c>
      <c r="AO51" s="438" t="s">
        <v>1072</v>
      </c>
      <c r="AP51" s="438" t="s">
        <v>1072</v>
      </c>
      <c r="AQ51" s="438" t="s">
        <v>1072</v>
      </c>
      <c r="AR51" s="438" t="s">
        <v>1072</v>
      </c>
      <c r="AS51" s="438" t="s">
        <v>1072</v>
      </c>
    </row>
    <row r="52" spans="1:45" ht="31.5" customHeight="1">
      <c r="A52" s="417" t="s">
        <v>104</v>
      </c>
      <c r="B52" s="400" t="s">
        <v>105</v>
      </c>
      <c r="C52" s="415" t="s">
        <v>106</v>
      </c>
      <c r="D52" s="438" t="s">
        <v>1072</v>
      </c>
      <c r="E52" s="438" t="s">
        <v>1072</v>
      </c>
      <c r="F52" s="438" t="s">
        <v>1072</v>
      </c>
      <c r="G52" s="438" t="s">
        <v>1072</v>
      </c>
      <c r="H52" s="438" t="s">
        <v>1072</v>
      </c>
      <c r="I52" s="438" t="s">
        <v>1072</v>
      </c>
      <c r="J52" s="438" t="s">
        <v>1072</v>
      </c>
      <c r="K52" s="438" t="s">
        <v>1072</v>
      </c>
      <c r="L52" s="438" t="s">
        <v>1072</v>
      </c>
      <c r="M52" s="438" t="s">
        <v>1072</v>
      </c>
      <c r="N52" s="438" t="s">
        <v>1072</v>
      </c>
      <c r="O52" s="438" t="s">
        <v>1072</v>
      </c>
      <c r="P52" s="438" t="s">
        <v>1072</v>
      </c>
      <c r="Q52" s="438" t="s">
        <v>1072</v>
      </c>
      <c r="R52" s="438" t="s">
        <v>1072</v>
      </c>
      <c r="S52" s="438" t="s">
        <v>1072</v>
      </c>
      <c r="T52" s="438" t="s">
        <v>1072</v>
      </c>
      <c r="U52" s="438" t="s">
        <v>1072</v>
      </c>
      <c r="V52" s="438" t="s">
        <v>1072</v>
      </c>
      <c r="W52" s="438" t="s">
        <v>1072</v>
      </c>
      <c r="X52" s="438" t="s">
        <v>1072</v>
      </c>
      <c r="Y52" s="438" t="s">
        <v>1072</v>
      </c>
      <c r="Z52" s="438" t="s">
        <v>1072</v>
      </c>
      <c r="AA52" s="438" t="s">
        <v>1072</v>
      </c>
      <c r="AB52" s="438" t="s">
        <v>1072</v>
      </c>
      <c r="AC52" s="438" t="s">
        <v>1072</v>
      </c>
      <c r="AD52" s="438" t="s">
        <v>1072</v>
      </c>
      <c r="AE52" s="438" t="s">
        <v>1072</v>
      </c>
      <c r="AF52" s="438" t="s">
        <v>1072</v>
      </c>
      <c r="AG52" s="438" t="s">
        <v>1072</v>
      </c>
      <c r="AH52" s="438" t="s">
        <v>1072</v>
      </c>
      <c r="AI52" s="438" t="s">
        <v>1072</v>
      </c>
      <c r="AJ52" s="438" t="s">
        <v>1072</v>
      </c>
      <c r="AK52" s="438" t="s">
        <v>1072</v>
      </c>
      <c r="AL52" s="438" t="s">
        <v>1072</v>
      </c>
      <c r="AM52" s="438" t="s">
        <v>1072</v>
      </c>
      <c r="AN52" s="438" t="s">
        <v>1072</v>
      </c>
      <c r="AO52" s="438" t="s">
        <v>1072</v>
      </c>
      <c r="AP52" s="438" t="s">
        <v>1072</v>
      </c>
      <c r="AQ52" s="438" t="s">
        <v>1072</v>
      </c>
      <c r="AR52" s="438" t="s">
        <v>1072</v>
      </c>
      <c r="AS52" s="438" t="s">
        <v>1072</v>
      </c>
    </row>
    <row r="53" spans="1:45" ht="30" customHeight="1">
      <c r="A53" s="417" t="s">
        <v>107</v>
      </c>
      <c r="B53" s="400" t="s">
        <v>108</v>
      </c>
      <c r="C53" s="415" t="s">
        <v>109</v>
      </c>
      <c r="D53" s="438" t="s">
        <v>1072</v>
      </c>
      <c r="E53" s="438" t="s">
        <v>1072</v>
      </c>
      <c r="F53" s="438" t="s">
        <v>1072</v>
      </c>
      <c r="G53" s="438" t="s">
        <v>1072</v>
      </c>
      <c r="H53" s="438" t="s">
        <v>1072</v>
      </c>
      <c r="I53" s="438" t="s">
        <v>1072</v>
      </c>
      <c r="J53" s="438" t="s">
        <v>1072</v>
      </c>
      <c r="K53" s="438" t="s">
        <v>1072</v>
      </c>
      <c r="L53" s="438" t="s">
        <v>1072</v>
      </c>
      <c r="M53" s="438" t="s">
        <v>1072</v>
      </c>
      <c r="N53" s="438" t="s">
        <v>1072</v>
      </c>
      <c r="O53" s="438" t="s">
        <v>1072</v>
      </c>
      <c r="P53" s="438" t="s">
        <v>1072</v>
      </c>
      <c r="Q53" s="438" t="s">
        <v>1072</v>
      </c>
      <c r="R53" s="438" t="s">
        <v>1072</v>
      </c>
      <c r="S53" s="438" t="s">
        <v>1072</v>
      </c>
      <c r="T53" s="438" t="s">
        <v>1072</v>
      </c>
      <c r="U53" s="438" t="s">
        <v>1072</v>
      </c>
      <c r="V53" s="438" t="s">
        <v>1072</v>
      </c>
      <c r="W53" s="438" t="s">
        <v>1072</v>
      </c>
      <c r="X53" s="438" t="s">
        <v>1072</v>
      </c>
      <c r="Y53" s="438" t="s">
        <v>1072</v>
      </c>
      <c r="Z53" s="438" t="s">
        <v>1072</v>
      </c>
      <c r="AA53" s="438" t="s">
        <v>1072</v>
      </c>
      <c r="AB53" s="438" t="s">
        <v>1072</v>
      </c>
      <c r="AC53" s="438" t="s">
        <v>1072</v>
      </c>
      <c r="AD53" s="438" t="s">
        <v>1072</v>
      </c>
      <c r="AE53" s="438" t="s">
        <v>1072</v>
      </c>
      <c r="AF53" s="438" t="s">
        <v>1072</v>
      </c>
      <c r="AG53" s="438" t="s">
        <v>1072</v>
      </c>
      <c r="AH53" s="438" t="s">
        <v>1072</v>
      </c>
      <c r="AI53" s="438" t="s">
        <v>1072</v>
      </c>
      <c r="AJ53" s="438" t="s">
        <v>1072</v>
      </c>
      <c r="AK53" s="438" t="s">
        <v>1072</v>
      </c>
      <c r="AL53" s="438" t="s">
        <v>1072</v>
      </c>
      <c r="AM53" s="438" t="s">
        <v>1072</v>
      </c>
      <c r="AN53" s="438" t="s">
        <v>1072</v>
      </c>
      <c r="AO53" s="438" t="s">
        <v>1072</v>
      </c>
      <c r="AP53" s="438" t="s">
        <v>1072</v>
      </c>
      <c r="AQ53" s="438" t="s">
        <v>1072</v>
      </c>
      <c r="AR53" s="438" t="s">
        <v>1072</v>
      </c>
      <c r="AS53" s="438" t="s">
        <v>1072</v>
      </c>
    </row>
    <row r="54" spans="1:45" ht="23.25" customHeight="1">
      <c r="A54" s="417" t="s">
        <v>110</v>
      </c>
      <c r="B54" s="400" t="s">
        <v>111</v>
      </c>
      <c r="C54" s="415" t="s">
        <v>112</v>
      </c>
      <c r="D54" s="438" t="s">
        <v>1072</v>
      </c>
      <c r="E54" s="438" t="s">
        <v>1072</v>
      </c>
      <c r="F54" s="438" t="s">
        <v>1072</v>
      </c>
      <c r="G54" s="438" t="s">
        <v>1072</v>
      </c>
      <c r="H54" s="438" t="s">
        <v>1072</v>
      </c>
      <c r="I54" s="438" t="s">
        <v>1072</v>
      </c>
      <c r="J54" s="438" t="s">
        <v>1072</v>
      </c>
      <c r="K54" s="438" t="s">
        <v>1072</v>
      </c>
      <c r="L54" s="438" t="s">
        <v>1072</v>
      </c>
      <c r="M54" s="438" t="s">
        <v>1072</v>
      </c>
      <c r="N54" s="438" t="s">
        <v>1072</v>
      </c>
      <c r="O54" s="438" t="s">
        <v>1072</v>
      </c>
      <c r="P54" s="438" t="s">
        <v>1072</v>
      </c>
      <c r="Q54" s="438" t="s">
        <v>1072</v>
      </c>
      <c r="R54" s="438" t="s">
        <v>1072</v>
      </c>
      <c r="S54" s="438" t="s">
        <v>1072</v>
      </c>
      <c r="T54" s="438" t="s">
        <v>1072</v>
      </c>
      <c r="U54" s="438" t="s">
        <v>1072</v>
      </c>
      <c r="V54" s="438" t="s">
        <v>1072</v>
      </c>
      <c r="W54" s="438" t="s">
        <v>1072</v>
      </c>
      <c r="X54" s="438" t="s">
        <v>1072</v>
      </c>
      <c r="Y54" s="438" t="s">
        <v>1072</v>
      </c>
      <c r="Z54" s="438" t="s">
        <v>1072</v>
      </c>
      <c r="AA54" s="438" t="s">
        <v>1072</v>
      </c>
      <c r="AB54" s="438" t="s">
        <v>1072</v>
      </c>
      <c r="AC54" s="438" t="s">
        <v>1072</v>
      </c>
      <c r="AD54" s="438" t="s">
        <v>1072</v>
      </c>
      <c r="AE54" s="438" t="s">
        <v>1072</v>
      </c>
      <c r="AF54" s="438" t="s">
        <v>1072</v>
      </c>
      <c r="AG54" s="438" t="s">
        <v>1072</v>
      </c>
      <c r="AH54" s="438" t="s">
        <v>1072</v>
      </c>
      <c r="AI54" s="438" t="s">
        <v>1072</v>
      </c>
      <c r="AJ54" s="438" t="s">
        <v>1072</v>
      </c>
      <c r="AK54" s="438" t="s">
        <v>1072</v>
      </c>
      <c r="AL54" s="438" t="s">
        <v>1072</v>
      </c>
      <c r="AM54" s="438" t="s">
        <v>1072</v>
      </c>
      <c r="AN54" s="438" t="s">
        <v>1072</v>
      </c>
      <c r="AO54" s="438" t="s">
        <v>1072</v>
      </c>
      <c r="AP54" s="438" t="s">
        <v>1072</v>
      </c>
      <c r="AQ54" s="438" t="s">
        <v>1072</v>
      </c>
      <c r="AR54" s="438" t="s">
        <v>1072</v>
      </c>
      <c r="AS54" s="438" t="s">
        <v>1072</v>
      </c>
    </row>
    <row r="55" spans="1:45" ht="27" customHeight="1">
      <c r="A55" s="417" t="s">
        <v>113</v>
      </c>
      <c r="B55" s="400" t="s">
        <v>114</v>
      </c>
      <c r="C55" s="415" t="s">
        <v>115</v>
      </c>
      <c r="D55" s="438" t="s">
        <v>1072</v>
      </c>
      <c r="E55" s="438" t="s">
        <v>1072</v>
      </c>
      <c r="F55" s="438" t="s">
        <v>1072</v>
      </c>
      <c r="G55" s="438" t="s">
        <v>1072</v>
      </c>
      <c r="H55" s="438" t="s">
        <v>1072</v>
      </c>
      <c r="I55" s="438" t="s">
        <v>1072</v>
      </c>
      <c r="J55" s="438" t="s">
        <v>1072</v>
      </c>
      <c r="K55" s="438" t="s">
        <v>1072</v>
      </c>
      <c r="L55" s="438" t="s">
        <v>1072</v>
      </c>
      <c r="M55" s="438" t="s">
        <v>1072</v>
      </c>
      <c r="N55" s="438" t="s">
        <v>1072</v>
      </c>
      <c r="O55" s="438" t="s">
        <v>1072</v>
      </c>
      <c r="P55" s="438" t="s">
        <v>1072</v>
      </c>
      <c r="Q55" s="438" t="s">
        <v>1072</v>
      </c>
      <c r="R55" s="438" t="s">
        <v>1072</v>
      </c>
      <c r="S55" s="438" t="s">
        <v>1072</v>
      </c>
      <c r="T55" s="438" t="s">
        <v>1072</v>
      </c>
      <c r="U55" s="438" t="s">
        <v>1072</v>
      </c>
      <c r="V55" s="438" t="s">
        <v>1072</v>
      </c>
      <c r="W55" s="438" t="s">
        <v>1072</v>
      </c>
      <c r="X55" s="438" t="s">
        <v>1072</v>
      </c>
      <c r="Y55" s="438" t="s">
        <v>1072</v>
      </c>
      <c r="Z55" s="438" t="s">
        <v>1072</v>
      </c>
      <c r="AA55" s="438" t="s">
        <v>1072</v>
      </c>
      <c r="AB55" s="438" t="s">
        <v>1072</v>
      </c>
      <c r="AC55" s="438" t="s">
        <v>1072</v>
      </c>
      <c r="AD55" s="438" t="s">
        <v>1072</v>
      </c>
      <c r="AE55" s="438" t="s">
        <v>1072</v>
      </c>
      <c r="AF55" s="438" t="s">
        <v>1072</v>
      </c>
      <c r="AG55" s="438" t="s">
        <v>1072</v>
      </c>
      <c r="AH55" s="438" t="s">
        <v>1072</v>
      </c>
      <c r="AI55" s="438" t="s">
        <v>1072</v>
      </c>
      <c r="AJ55" s="438" t="s">
        <v>1072</v>
      </c>
      <c r="AK55" s="438" t="s">
        <v>1072</v>
      </c>
      <c r="AL55" s="438" t="s">
        <v>1072</v>
      </c>
      <c r="AM55" s="438" t="s">
        <v>1072</v>
      </c>
      <c r="AN55" s="438" t="s">
        <v>1072</v>
      </c>
      <c r="AO55" s="438" t="s">
        <v>1072</v>
      </c>
      <c r="AP55" s="438" t="s">
        <v>1072</v>
      </c>
      <c r="AQ55" s="438" t="s">
        <v>1072</v>
      </c>
      <c r="AR55" s="438" t="s">
        <v>1072</v>
      </c>
      <c r="AS55" s="438" t="s">
        <v>1072</v>
      </c>
    </row>
    <row r="56" spans="1:45" ht="41.25" customHeight="1">
      <c r="A56" s="417" t="s">
        <v>116</v>
      </c>
      <c r="B56" s="400" t="s">
        <v>167</v>
      </c>
      <c r="C56" s="415" t="s">
        <v>118</v>
      </c>
      <c r="D56" s="438" t="s">
        <v>1072</v>
      </c>
      <c r="E56" s="438" t="s">
        <v>1072</v>
      </c>
      <c r="F56" s="438" t="s">
        <v>1072</v>
      </c>
      <c r="G56" s="438" t="s">
        <v>1072</v>
      </c>
      <c r="H56" s="438" t="s">
        <v>1072</v>
      </c>
      <c r="I56" s="438" t="s">
        <v>1072</v>
      </c>
      <c r="J56" s="438" t="s">
        <v>1072</v>
      </c>
      <c r="K56" s="438" t="s">
        <v>1072</v>
      </c>
      <c r="L56" s="438" t="s">
        <v>1072</v>
      </c>
      <c r="M56" s="438" t="s">
        <v>1072</v>
      </c>
      <c r="N56" s="438" t="s">
        <v>1072</v>
      </c>
      <c r="O56" s="438" t="s">
        <v>1072</v>
      </c>
      <c r="P56" s="438" t="s">
        <v>1072</v>
      </c>
      <c r="Q56" s="438" t="s">
        <v>1072</v>
      </c>
      <c r="R56" s="438" t="s">
        <v>1072</v>
      </c>
      <c r="S56" s="438" t="s">
        <v>1072</v>
      </c>
      <c r="T56" s="438" t="s">
        <v>1072</v>
      </c>
      <c r="U56" s="438" t="s">
        <v>1072</v>
      </c>
      <c r="V56" s="438" t="s">
        <v>1072</v>
      </c>
      <c r="W56" s="438" t="s">
        <v>1072</v>
      </c>
      <c r="X56" s="438" t="s">
        <v>1072</v>
      </c>
      <c r="Y56" s="438" t="s">
        <v>1072</v>
      </c>
      <c r="Z56" s="438" t="s">
        <v>1072</v>
      </c>
      <c r="AA56" s="438" t="s">
        <v>1072</v>
      </c>
      <c r="AB56" s="438" t="s">
        <v>1072</v>
      </c>
      <c r="AC56" s="438" t="s">
        <v>1072</v>
      </c>
      <c r="AD56" s="438" t="s">
        <v>1072</v>
      </c>
      <c r="AE56" s="438" t="s">
        <v>1072</v>
      </c>
      <c r="AF56" s="438" t="s">
        <v>1072</v>
      </c>
      <c r="AG56" s="438" t="s">
        <v>1072</v>
      </c>
      <c r="AH56" s="438" t="s">
        <v>1072</v>
      </c>
      <c r="AI56" s="438" t="s">
        <v>1072</v>
      </c>
      <c r="AJ56" s="438" t="s">
        <v>1072</v>
      </c>
      <c r="AK56" s="438" t="s">
        <v>1072</v>
      </c>
      <c r="AL56" s="438" t="s">
        <v>1072</v>
      </c>
      <c r="AM56" s="438" t="s">
        <v>1072</v>
      </c>
      <c r="AN56" s="438" t="s">
        <v>1072</v>
      </c>
      <c r="AO56" s="438" t="s">
        <v>1072</v>
      </c>
      <c r="AP56" s="438" t="s">
        <v>1072</v>
      </c>
      <c r="AQ56" s="438" t="s">
        <v>1072</v>
      </c>
      <c r="AR56" s="438" t="s">
        <v>1072</v>
      </c>
      <c r="AS56" s="438" t="s">
        <v>1072</v>
      </c>
    </row>
    <row r="57" spans="1:45" ht="24" customHeight="1">
      <c r="A57" s="417" t="s">
        <v>119</v>
      </c>
      <c r="B57" s="400" t="s">
        <v>120</v>
      </c>
      <c r="C57" s="415" t="s">
        <v>121</v>
      </c>
      <c r="D57" s="438" t="s">
        <v>1072</v>
      </c>
      <c r="E57" s="438" t="s">
        <v>1072</v>
      </c>
      <c r="F57" s="438" t="s">
        <v>1072</v>
      </c>
      <c r="G57" s="438" t="s">
        <v>1072</v>
      </c>
      <c r="H57" s="438" t="s">
        <v>1072</v>
      </c>
      <c r="I57" s="438" t="s">
        <v>1072</v>
      </c>
      <c r="J57" s="438" t="s">
        <v>1072</v>
      </c>
      <c r="K57" s="438" t="s">
        <v>1072</v>
      </c>
      <c r="L57" s="438" t="s">
        <v>1072</v>
      </c>
      <c r="M57" s="438" t="s">
        <v>1072</v>
      </c>
      <c r="N57" s="438" t="s">
        <v>1072</v>
      </c>
      <c r="O57" s="438" t="s">
        <v>1072</v>
      </c>
      <c r="P57" s="438" t="s">
        <v>1072</v>
      </c>
      <c r="Q57" s="438" t="s">
        <v>1072</v>
      </c>
      <c r="R57" s="438" t="s">
        <v>1072</v>
      </c>
      <c r="S57" s="438" t="s">
        <v>1072</v>
      </c>
      <c r="T57" s="438" t="s">
        <v>1072</v>
      </c>
      <c r="U57" s="438" t="s">
        <v>1072</v>
      </c>
      <c r="V57" s="438" t="s">
        <v>1072</v>
      </c>
      <c r="W57" s="438" t="s">
        <v>1072</v>
      </c>
      <c r="X57" s="438" t="s">
        <v>1072</v>
      </c>
      <c r="Y57" s="438" t="s">
        <v>1072</v>
      </c>
      <c r="Z57" s="438" t="s">
        <v>1072</v>
      </c>
      <c r="AA57" s="438" t="s">
        <v>1072</v>
      </c>
      <c r="AB57" s="438" t="s">
        <v>1072</v>
      </c>
      <c r="AC57" s="438" t="s">
        <v>1072</v>
      </c>
      <c r="AD57" s="438" t="s">
        <v>1072</v>
      </c>
      <c r="AE57" s="438" t="s">
        <v>1072</v>
      </c>
      <c r="AF57" s="438" t="s">
        <v>1072</v>
      </c>
      <c r="AG57" s="438" t="s">
        <v>1072</v>
      </c>
      <c r="AH57" s="438" t="s">
        <v>1072</v>
      </c>
      <c r="AI57" s="438" t="s">
        <v>1072</v>
      </c>
      <c r="AJ57" s="438" t="s">
        <v>1072</v>
      </c>
      <c r="AK57" s="438" t="s">
        <v>1072</v>
      </c>
      <c r="AL57" s="438" t="s">
        <v>1072</v>
      </c>
      <c r="AM57" s="438" t="s">
        <v>1072</v>
      </c>
      <c r="AN57" s="438" t="s">
        <v>1072</v>
      </c>
      <c r="AO57" s="438" t="s">
        <v>1072</v>
      </c>
      <c r="AP57" s="438" t="s">
        <v>1072</v>
      </c>
      <c r="AQ57" s="438" t="s">
        <v>1072</v>
      </c>
      <c r="AR57" s="438" t="s">
        <v>1072</v>
      </c>
      <c r="AS57" s="438" t="s">
        <v>1072</v>
      </c>
    </row>
    <row r="58" spans="1:45" ht="60" customHeight="1">
      <c r="A58" s="417" t="s">
        <v>122</v>
      </c>
      <c r="B58" s="400" t="s">
        <v>123</v>
      </c>
      <c r="C58" s="415" t="s">
        <v>124</v>
      </c>
      <c r="D58" s="438" t="s">
        <v>1072</v>
      </c>
      <c r="E58" s="438" t="s">
        <v>1072</v>
      </c>
      <c r="F58" s="438" t="s">
        <v>1072</v>
      </c>
      <c r="G58" s="438" t="s">
        <v>1072</v>
      </c>
      <c r="H58" s="438" t="s">
        <v>1072</v>
      </c>
      <c r="I58" s="438" t="s">
        <v>1072</v>
      </c>
      <c r="J58" s="438" t="s">
        <v>1072</v>
      </c>
      <c r="K58" s="438" t="s">
        <v>1072</v>
      </c>
      <c r="L58" s="438" t="s">
        <v>1072</v>
      </c>
      <c r="M58" s="438" t="s">
        <v>1072</v>
      </c>
      <c r="N58" s="438" t="s">
        <v>1072</v>
      </c>
      <c r="O58" s="438" t="s">
        <v>1072</v>
      </c>
      <c r="P58" s="438" t="s">
        <v>1072</v>
      </c>
      <c r="Q58" s="438" t="s">
        <v>1072</v>
      </c>
      <c r="R58" s="438" t="s">
        <v>1072</v>
      </c>
      <c r="S58" s="438" t="s">
        <v>1072</v>
      </c>
      <c r="T58" s="438" t="s">
        <v>1072</v>
      </c>
      <c r="U58" s="438" t="s">
        <v>1072</v>
      </c>
      <c r="V58" s="438" t="s">
        <v>1072</v>
      </c>
      <c r="W58" s="438" t="s">
        <v>1072</v>
      </c>
      <c r="X58" s="438" t="s">
        <v>1072</v>
      </c>
      <c r="Y58" s="438" t="s">
        <v>1072</v>
      </c>
      <c r="Z58" s="438" t="s">
        <v>1072</v>
      </c>
      <c r="AA58" s="438" t="s">
        <v>1072</v>
      </c>
      <c r="AB58" s="438" t="s">
        <v>1072</v>
      </c>
      <c r="AC58" s="438" t="s">
        <v>1072</v>
      </c>
      <c r="AD58" s="438" t="s">
        <v>1072</v>
      </c>
      <c r="AE58" s="438" t="s">
        <v>1072</v>
      </c>
      <c r="AF58" s="438" t="s">
        <v>1072</v>
      </c>
      <c r="AG58" s="438" t="s">
        <v>1072</v>
      </c>
      <c r="AH58" s="438" t="s">
        <v>1072</v>
      </c>
      <c r="AI58" s="438" t="s">
        <v>1072</v>
      </c>
      <c r="AJ58" s="438" t="s">
        <v>1072</v>
      </c>
      <c r="AK58" s="438" t="s">
        <v>1072</v>
      </c>
      <c r="AL58" s="438" t="s">
        <v>1072</v>
      </c>
      <c r="AM58" s="438" t="s">
        <v>1072</v>
      </c>
      <c r="AN58" s="438" t="s">
        <v>1072</v>
      </c>
      <c r="AO58" s="438" t="s">
        <v>1072</v>
      </c>
      <c r="AP58" s="438" t="s">
        <v>1072</v>
      </c>
      <c r="AQ58" s="438" t="s">
        <v>1072</v>
      </c>
      <c r="AR58" s="438" t="s">
        <v>1072</v>
      </c>
      <c r="AS58" s="438" t="s">
        <v>1072</v>
      </c>
    </row>
    <row r="59" spans="1:45" ht="39" customHeight="1" thickBot="1">
      <c r="A59" s="426" t="s">
        <v>125</v>
      </c>
      <c r="B59" s="402" t="s">
        <v>126</v>
      </c>
      <c r="C59" s="427" t="s">
        <v>127</v>
      </c>
      <c r="D59" s="438" t="s">
        <v>1072</v>
      </c>
      <c r="E59" s="438" t="s">
        <v>1072</v>
      </c>
      <c r="F59" s="438" t="s">
        <v>1072</v>
      </c>
      <c r="G59" s="438" t="s">
        <v>1072</v>
      </c>
      <c r="H59" s="438" t="s">
        <v>1072</v>
      </c>
      <c r="I59" s="438" t="s">
        <v>1072</v>
      </c>
      <c r="J59" s="438" t="s">
        <v>1072</v>
      </c>
      <c r="K59" s="438" t="s">
        <v>1072</v>
      </c>
      <c r="L59" s="438" t="s">
        <v>1072</v>
      </c>
      <c r="M59" s="438" t="s">
        <v>1072</v>
      </c>
      <c r="N59" s="438" t="s">
        <v>1072</v>
      </c>
      <c r="O59" s="438" t="s">
        <v>1072</v>
      </c>
      <c r="P59" s="438" t="s">
        <v>1072</v>
      </c>
      <c r="Q59" s="438" t="s">
        <v>1072</v>
      </c>
      <c r="R59" s="438" t="s">
        <v>1072</v>
      </c>
      <c r="S59" s="438" t="s">
        <v>1072</v>
      </c>
      <c r="T59" s="438" t="s">
        <v>1072</v>
      </c>
      <c r="U59" s="438" t="s">
        <v>1072</v>
      </c>
      <c r="V59" s="438" t="s">
        <v>1072</v>
      </c>
      <c r="W59" s="438" t="s">
        <v>1072</v>
      </c>
      <c r="X59" s="438" t="s">
        <v>1072</v>
      </c>
      <c r="Y59" s="438" t="s">
        <v>1072</v>
      </c>
      <c r="Z59" s="438" t="s">
        <v>1072</v>
      </c>
      <c r="AA59" s="438" t="s">
        <v>1072</v>
      </c>
      <c r="AB59" s="438" t="s">
        <v>1072</v>
      </c>
      <c r="AC59" s="438" t="s">
        <v>1072</v>
      </c>
      <c r="AD59" s="438" t="s">
        <v>1072</v>
      </c>
      <c r="AE59" s="438" t="s">
        <v>1072</v>
      </c>
      <c r="AF59" s="438" t="s">
        <v>1072</v>
      </c>
      <c r="AG59" s="438" t="s">
        <v>1072</v>
      </c>
      <c r="AH59" s="438" t="s">
        <v>1072</v>
      </c>
      <c r="AI59" s="438" t="s">
        <v>1072</v>
      </c>
      <c r="AJ59" s="438" t="s">
        <v>1072</v>
      </c>
      <c r="AK59" s="438" t="s">
        <v>1072</v>
      </c>
      <c r="AL59" s="438" t="s">
        <v>1072</v>
      </c>
      <c r="AM59" s="438" t="s">
        <v>1072</v>
      </c>
      <c r="AN59" s="438" t="s">
        <v>1072</v>
      </c>
      <c r="AO59" s="438" t="s">
        <v>1072</v>
      </c>
      <c r="AP59" s="438" t="s">
        <v>1072</v>
      </c>
      <c r="AQ59" s="438" t="s">
        <v>1072</v>
      </c>
      <c r="AR59" s="438" t="s">
        <v>1072</v>
      </c>
      <c r="AS59" s="438" t="s">
        <v>1072</v>
      </c>
    </row>
  </sheetData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123A-326C-48AE-8CB9-31F15A62410B}">
  <dimension ref="A1:X21"/>
  <sheetViews>
    <sheetView zoomScale="70" zoomScaleNormal="70" workbookViewId="0">
      <selection activeCell="A6" sqref="A6"/>
    </sheetView>
  </sheetViews>
  <sheetFormatPr defaultColWidth="9" defaultRowHeight="15.75" customHeight="1"/>
  <cols>
    <col min="1" max="1" width="10" style="88" customWidth="1"/>
    <col min="2" max="2" width="38.375" style="88" customWidth="1"/>
    <col min="3" max="3" width="17" style="88" customWidth="1"/>
    <col min="4" max="4" width="21.75" style="88" customWidth="1"/>
    <col min="5" max="5" width="29.375" style="88" customWidth="1"/>
    <col min="6" max="6" width="17.75" style="88" customWidth="1"/>
    <col min="7" max="7" width="18.375" style="88" customWidth="1"/>
    <col min="8" max="8" width="16.375" style="88" customWidth="1"/>
    <col min="9" max="9" width="18.75" style="88" customWidth="1"/>
    <col min="10" max="10" width="17" style="88" customWidth="1"/>
    <col min="11" max="11" width="19.5" style="88" customWidth="1"/>
    <col min="12" max="12" width="16.25" style="88" customWidth="1"/>
    <col min="13" max="13" width="19.875" style="88" customWidth="1"/>
    <col min="14" max="15" width="8.25" style="88" customWidth="1"/>
    <col min="16" max="16" width="9.5" style="88" customWidth="1"/>
    <col min="17" max="17" width="10.125" style="88" customWidth="1"/>
    <col min="18" max="23" width="8.25" style="88" customWidth="1"/>
    <col min="24" max="24" width="12.75" style="88" customWidth="1"/>
    <col min="25" max="16384" width="9" style="84"/>
  </cols>
  <sheetData>
    <row r="1" spans="1:19" s="84" customFormat="1" ht="18.75">
      <c r="M1" s="85" t="s">
        <v>1065</v>
      </c>
    </row>
    <row r="2" spans="1:19" s="84" customFormat="1" ht="18.75">
      <c r="M2" s="86" t="s">
        <v>1</v>
      </c>
    </row>
    <row r="3" spans="1:19" s="84" customFormat="1" ht="18.75">
      <c r="M3" s="86" t="s">
        <v>2</v>
      </c>
    </row>
    <row r="4" spans="1:19" s="87" customFormat="1" ht="59.25" customHeight="1">
      <c r="B4" s="953" t="s">
        <v>1105</v>
      </c>
      <c r="C4" s="953"/>
      <c r="D4" s="953"/>
      <c r="E4" s="953"/>
      <c r="F4" s="953"/>
      <c r="G4" s="953"/>
      <c r="H4" s="953"/>
      <c r="I4" s="953"/>
      <c r="J4" s="953"/>
      <c r="K4" s="92"/>
      <c r="L4" s="92"/>
      <c r="M4" s="92"/>
      <c r="N4" s="93"/>
      <c r="O4" s="93"/>
      <c r="P4" s="93"/>
      <c r="Q4" s="93"/>
      <c r="R4" s="93"/>
    </row>
    <row r="5" spans="1:19" s="88" customFormat="1" ht="18.75" customHeight="1">
      <c r="A5" s="954" t="s">
        <v>1138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4"/>
      <c r="O5" s="94"/>
      <c r="P5" s="94"/>
      <c r="Q5" s="94"/>
      <c r="R5" s="94"/>
      <c r="S5" s="94"/>
    </row>
    <row r="6" spans="1:19" s="88" customFormat="1" ht="18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s="88" customFormat="1" ht="18.75" customHeight="1">
      <c r="A7" s="954" t="s">
        <v>1075</v>
      </c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4"/>
      <c r="O7" s="94"/>
      <c r="P7" s="94"/>
      <c r="Q7" s="94"/>
      <c r="R7" s="94"/>
    </row>
    <row r="8" spans="1:19" s="88" customFormat="1" ht="15.75" customHeight="1">
      <c r="A8" s="955" t="s">
        <v>239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1"/>
      <c r="O8" s="91"/>
      <c r="P8" s="91"/>
      <c r="Q8" s="91"/>
      <c r="R8" s="91"/>
    </row>
    <row r="9" spans="1:19" s="88" customForma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9" s="88" customFormat="1" ht="18.75">
      <c r="A10" s="956" t="s">
        <v>1106</v>
      </c>
      <c r="B10" s="956"/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"/>
      <c r="O10" s="95"/>
      <c r="P10" s="95"/>
      <c r="Q10" s="95"/>
      <c r="R10" s="95"/>
    </row>
    <row r="11" spans="1:19" s="88" customFormat="1" ht="18.75">
      <c r="R11" s="86"/>
    </row>
    <row r="12" spans="1:19" s="88" customFormat="1" ht="18.75">
      <c r="A12" s="952" t="s">
        <v>144</v>
      </c>
      <c r="B12" s="952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6"/>
      <c r="O12" s="97"/>
      <c r="P12" s="97"/>
      <c r="Q12" s="97"/>
      <c r="R12" s="97"/>
    </row>
    <row r="13" spans="1:19" s="88" customFormat="1">
      <c r="A13" s="949" t="s">
        <v>240</v>
      </c>
      <c r="B13" s="949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1"/>
      <c r="O13" s="91"/>
      <c r="P13" s="91"/>
      <c r="Q13" s="91"/>
      <c r="R13" s="91"/>
    </row>
    <row r="14" spans="1:19" s="98" customFormat="1">
      <c r="A14" s="950"/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</row>
    <row r="15" spans="1:19" s="99" customFormat="1" ht="79.5" customHeight="1">
      <c r="A15" s="951" t="s">
        <v>6</v>
      </c>
      <c r="B15" s="951" t="s">
        <v>193</v>
      </c>
      <c r="C15" s="951" t="s">
        <v>8</v>
      </c>
      <c r="D15" s="947" t="s">
        <v>241</v>
      </c>
      <c r="E15" s="947" t="s">
        <v>242</v>
      </c>
      <c r="F15" s="947" t="s">
        <v>243</v>
      </c>
      <c r="G15" s="947"/>
      <c r="H15" s="947" t="s">
        <v>244</v>
      </c>
      <c r="I15" s="947"/>
      <c r="J15" s="947" t="s">
        <v>245</v>
      </c>
      <c r="K15" s="947"/>
      <c r="L15" s="947" t="s">
        <v>246</v>
      </c>
      <c r="M15" s="947"/>
    </row>
    <row r="16" spans="1:19" s="99" customFormat="1" ht="55.5" customHeight="1">
      <c r="A16" s="951"/>
      <c r="B16" s="951"/>
      <c r="C16" s="951"/>
      <c r="D16" s="947"/>
      <c r="E16" s="947"/>
      <c r="F16" s="100" t="s">
        <v>1066</v>
      </c>
      <c r="G16" s="100" t="s">
        <v>1067</v>
      </c>
      <c r="H16" s="100" t="s">
        <v>249</v>
      </c>
      <c r="I16" s="100" t="s">
        <v>1067</v>
      </c>
      <c r="J16" s="100" t="s">
        <v>249</v>
      </c>
      <c r="K16" s="100" t="s">
        <v>1067</v>
      </c>
      <c r="L16" s="100" t="s">
        <v>249</v>
      </c>
      <c r="M16" s="100" t="s">
        <v>1067</v>
      </c>
    </row>
    <row r="17" spans="1:13" s="99" customFormat="1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  <c r="I17" s="101">
        <v>9</v>
      </c>
      <c r="J17" s="101">
        <v>10</v>
      </c>
      <c r="K17" s="101">
        <v>11</v>
      </c>
      <c r="L17" s="101">
        <v>12</v>
      </c>
      <c r="M17" s="101">
        <v>13</v>
      </c>
    </row>
    <row r="18" spans="1:13" s="99" customFormat="1">
      <c r="A18" s="102"/>
      <c r="B18" s="102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s="99" customFormat="1">
      <c r="A19" s="104"/>
      <c r="B19" s="104"/>
      <c r="C19" s="104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s="99" customFormat="1">
      <c r="A20" s="104"/>
      <c r="B20" s="104"/>
      <c r="C20" s="104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s="84" customFormat="1" ht="49.5" customHeight="1">
      <c r="A21" s="948" t="s">
        <v>140</v>
      </c>
      <c r="B21" s="948"/>
      <c r="C21" s="948"/>
      <c r="D21" s="948"/>
      <c r="E21" s="948"/>
      <c r="F21" s="948"/>
      <c r="G21" s="948"/>
      <c r="H21" s="105"/>
      <c r="I21" s="105"/>
      <c r="J21" s="106"/>
      <c r="K21" s="106"/>
    </row>
  </sheetData>
  <mergeCells count="18">
    <mergeCell ref="A12:M12"/>
    <mergeCell ref="B4:J4"/>
    <mergeCell ref="A5:M5"/>
    <mergeCell ref="A7:M7"/>
    <mergeCell ref="A8:M8"/>
    <mergeCell ref="A10:M10"/>
    <mergeCell ref="L15:M15"/>
    <mergeCell ref="A21:G21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6"/>
  <sheetViews>
    <sheetView zoomScale="80" zoomScaleNormal="80" workbookViewId="0">
      <selection activeCell="A6" sqref="A6"/>
    </sheetView>
  </sheetViews>
  <sheetFormatPr defaultColWidth="9" defaultRowHeight="15.75" customHeight="1"/>
  <cols>
    <col min="1" max="1" width="9.875" style="1" customWidth="1"/>
    <col min="2" max="2" width="51.125" style="1" customWidth="1"/>
    <col min="3" max="3" width="12.125" style="1" customWidth="1"/>
    <col min="4" max="4" width="21.75" style="1" customWidth="1"/>
    <col min="5" max="5" width="18.125" style="1" customWidth="1"/>
    <col min="6" max="7" width="9.75" style="1" customWidth="1"/>
    <col min="8" max="15" width="10.125" style="1" customWidth="1"/>
    <col min="16" max="17" width="12" style="1" customWidth="1"/>
    <col min="18" max="19" width="8" style="1" customWidth="1"/>
    <col min="20" max="20" width="10.25" style="1" customWidth="1"/>
    <col min="21" max="21" width="8.5" style="1" customWidth="1"/>
    <col min="22" max="22" width="13.25" style="1" customWidth="1"/>
    <col min="23" max="23" width="13" style="1" customWidth="1"/>
    <col min="24" max="24" width="10.25" style="1" customWidth="1"/>
    <col min="25" max="25" width="11.25" style="1" customWidth="1"/>
    <col min="26" max="26" width="11.75" style="1" customWidth="1"/>
    <col min="27" max="27" width="8.75" style="1" customWidth="1"/>
    <col min="28" max="31" width="9" style="1" customWidth="1"/>
    <col min="32" max="32" width="16.25" style="1" customWidth="1"/>
    <col min="33" max="67" width="9" style="1" customWidth="1"/>
    <col min="68" max="68" width="17.375" style="1" customWidth="1"/>
    <col min="69" max="16384" width="9" style="1"/>
  </cols>
  <sheetData>
    <row r="1" spans="1:34" ht="18.75">
      <c r="U1" s="3" t="s">
        <v>141</v>
      </c>
    </row>
    <row r="2" spans="1:34" ht="18.75">
      <c r="U2" s="4" t="s">
        <v>1</v>
      </c>
    </row>
    <row r="3" spans="1:34" ht="18.75">
      <c r="U3" s="4" t="s">
        <v>2</v>
      </c>
    </row>
    <row r="4" spans="1:34" ht="18.75">
      <c r="A4" s="745" t="s">
        <v>1080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4" ht="18.75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4" ht="18.75">
      <c r="A7" s="752" t="s">
        <v>142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4">
      <c r="A8" s="746" t="s">
        <v>143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4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4" ht="18.75">
      <c r="AG11" s="4"/>
    </row>
    <row r="12" spans="1:34" ht="18.75">
      <c r="A12" s="759" t="s">
        <v>1081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4">
      <c r="A13" s="746" t="s">
        <v>145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4" s="17" customFormat="1" ht="19.5" thickBot="1">
      <c r="A14" s="758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4"/>
    </row>
    <row r="15" spans="1:34" ht="15.75" customHeight="1">
      <c r="A15" s="768" t="s">
        <v>6</v>
      </c>
      <c r="B15" s="765" t="s">
        <v>7</v>
      </c>
      <c r="C15" s="765" t="s">
        <v>8</v>
      </c>
      <c r="D15" s="765" t="s">
        <v>146</v>
      </c>
      <c r="E15" s="765" t="s">
        <v>147</v>
      </c>
      <c r="F15" s="761" t="s">
        <v>1113</v>
      </c>
      <c r="G15" s="762"/>
      <c r="H15" s="765" t="s">
        <v>1114</v>
      </c>
      <c r="I15" s="765"/>
      <c r="J15" s="765" t="s">
        <v>1115</v>
      </c>
      <c r="K15" s="765"/>
      <c r="L15" s="765"/>
      <c r="M15" s="765"/>
      <c r="N15" s="765" t="s">
        <v>1116</v>
      </c>
      <c r="O15" s="765"/>
      <c r="P15" s="761" t="s">
        <v>1117</v>
      </c>
      <c r="Q15" s="770"/>
      <c r="R15" s="770"/>
      <c r="S15" s="762"/>
      <c r="T15" s="765" t="s">
        <v>11</v>
      </c>
      <c r="U15" s="766"/>
      <c r="V15" s="124"/>
    </row>
    <row r="16" spans="1:34" ht="59.25" customHeight="1">
      <c r="A16" s="769"/>
      <c r="B16" s="742"/>
      <c r="C16" s="742"/>
      <c r="D16" s="742"/>
      <c r="E16" s="742"/>
      <c r="F16" s="763"/>
      <c r="G16" s="764"/>
      <c r="H16" s="742"/>
      <c r="I16" s="742"/>
      <c r="J16" s="739"/>
      <c r="K16" s="739"/>
      <c r="L16" s="739"/>
      <c r="M16" s="739"/>
      <c r="N16" s="742"/>
      <c r="O16" s="742"/>
      <c r="P16" s="763"/>
      <c r="Q16" s="771"/>
      <c r="R16" s="771"/>
      <c r="S16" s="764"/>
      <c r="T16" s="742"/>
      <c r="U16" s="767"/>
    </row>
    <row r="17" spans="1:25" ht="49.5" customHeight="1">
      <c r="A17" s="769"/>
      <c r="B17" s="742"/>
      <c r="C17" s="742"/>
      <c r="D17" s="742"/>
      <c r="E17" s="742"/>
      <c r="F17" s="763"/>
      <c r="G17" s="764"/>
      <c r="H17" s="742"/>
      <c r="I17" s="747"/>
      <c r="J17" s="742" t="s">
        <v>12</v>
      </c>
      <c r="K17" s="742"/>
      <c r="L17" s="742" t="s">
        <v>13</v>
      </c>
      <c r="M17" s="742"/>
      <c r="N17" s="749"/>
      <c r="O17" s="742"/>
      <c r="P17" s="747" t="s">
        <v>148</v>
      </c>
      <c r="Q17" s="749"/>
      <c r="R17" s="747" t="s">
        <v>21</v>
      </c>
      <c r="S17" s="749"/>
      <c r="T17" s="742"/>
      <c r="U17" s="767"/>
    </row>
    <row r="18" spans="1:25" ht="129" customHeight="1">
      <c r="A18" s="769"/>
      <c r="B18" s="742"/>
      <c r="C18" s="742"/>
      <c r="D18" s="742"/>
      <c r="E18" s="742"/>
      <c r="F18" s="658" t="s">
        <v>149</v>
      </c>
      <c r="G18" s="658" t="s">
        <v>150</v>
      </c>
      <c r="H18" s="658" t="s">
        <v>149</v>
      </c>
      <c r="I18" s="659" t="s">
        <v>150</v>
      </c>
      <c r="J18" s="658" t="s">
        <v>149</v>
      </c>
      <c r="K18" s="658" t="s">
        <v>151</v>
      </c>
      <c r="L18" s="658" t="s">
        <v>149</v>
      </c>
      <c r="M18" s="658" t="s">
        <v>152</v>
      </c>
      <c r="N18" s="678" t="s">
        <v>149</v>
      </c>
      <c r="O18" s="658" t="s">
        <v>150</v>
      </c>
      <c r="P18" s="658" t="s">
        <v>149</v>
      </c>
      <c r="Q18" s="658" t="s">
        <v>151</v>
      </c>
      <c r="R18" s="658" t="s">
        <v>149</v>
      </c>
      <c r="S18" s="658" t="s">
        <v>153</v>
      </c>
      <c r="T18" s="742"/>
      <c r="U18" s="767"/>
    </row>
    <row r="19" spans="1:25">
      <c r="A19" s="363">
        <v>1</v>
      </c>
      <c r="B19" s="657">
        <v>2</v>
      </c>
      <c r="C19" s="657">
        <v>3</v>
      </c>
      <c r="D19" s="657">
        <v>4</v>
      </c>
      <c r="E19" s="657">
        <v>5</v>
      </c>
      <c r="F19" s="657">
        <v>6</v>
      </c>
      <c r="G19" s="657">
        <v>7</v>
      </c>
      <c r="H19" s="657">
        <v>8</v>
      </c>
      <c r="I19" s="660">
        <v>9</v>
      </c>
      <c r="J19" s="657">
        <v>10</v>
      </c>
      <c r="K19" s="657">
        <v>11</v>
      </c>
      <c r="L19" s="657">
        <v>12</v>
      </c>
      <c r="M19" s="657">
        <v>13</v>
      </c>
      <c r="N19" s="661">
        <v>14</v>
      </c>
      <c r="O19" s="657">
        <v>15</v>
      </c>
      <c r="P19" s="657">
        <v>16</v>
      </c>
      <c r="Q19" s="657">
        <v>17</v>
      </c>
      <c r="R19" s="657">
        <v>18</v>
      </c>
      <c r="S19" s="657">
        <v>19</v>
      </c>
      <c r="T19" s="742">
        <f>S19+1</f>
        <v>20</v>
      </c>
      <c r="U19" s="767"/>
    </row>
    <row r="20" spans="1:25">
      <c r="A20" s="690" t="s">
        <v>22</v>
      </c>
      <c r="B20" s="263" t="s">
        <v>23</v>
      </c>
      <c r="C20" s="259" t="s">
        <v>24</v>
      </c>
      <c r="D20" s="7">
        <f>D21+D22+D23</f>
        <v>24.305000000000003</v>
      </c>
      <c r="E20" s="14">
        <f>E21+E22+E23</f>
        <v>24.305000000000003</v>
      </c>
      <c r="F20" s="7">
        <v>0</v>
      </c>
      <c r="G20" s="7">
        <v>0</v>
      </c>
      <c r="H20" s="7">
        <f>H21+H22+H23</f>
        <v>24.305000000000003</v>
      </c>
      <c r="I20" s="664">
        <v>0</v>
      </c>
      <c r="J20" s="7">
        <f>J21+J22+J23</f>
        <v>24.305000000000003</v>
      </c>
      <c r="K20" s="7">
        <v>0</v>
      </c>
      <c r="L20" s="7">
        <v>0</v>
      </c>
      <c r="M20" s="7">
        <v>0</v>
      </c>
      <c r="N20" s="665">
        <f>D20-L20</f>
        <v>24.305000000000003</v>
      </c>
      <c r="O20" s="7">
        <v>0</v>
      </c>
      <c r="P20" s="7">
        <f>J20-L20</f>
        <v>24.305000000000003</v>
      </c>
      <c r="Q20" s="7">
        <v>0</v>
      </c>
      <c r="R20" s="7">
        <f>P20/J20*100</f>
        <v>100</v>
      </c>
      <c r="S20" s="7">
        <v>0</v>
      </c>
      <c r="T20" s="756">
        <v>0</v>
      </c>
      <c r="U20" s="757"/>
    </row>
    <row r="21" spans="1:25" ht="28.5" customHeight="1">
      <c r="A21" s="264" t="s">
        <v>25</v>
      </c>
      <c r="B21" s="257" t="s">
        <v>26</v>
      </c>
      <c r="C21" s="259" t="s">
        <v>24</v>
      </c>
      <c r="D21" s="7">
        <f>D25</f>
        <v>5.93</v>
      </c>
      <c r="E21" s="14">
        <f>E25</f>
        <v>5.93</v>
      </c>
      <c r="F21" s="7">
        <v>0</v>
      </c>
      <c r="G21" s="7">
        <v>0</v>
      </c>
      <c r="H21" s="7">
        <f>H25</f>
        <v>5.93</v>
      </c>
      <c r="I21" s="664">
        <v>0</v>
      </c>
      <c r="J21" s="7">
        <f>J25</f>
        <v>5.93</v>
      </c>
      <c r="K21" s="7">
        <v>0</v>
      </c>
      <c r="L21" s="7">
        <v>0</v>
      </c>
      <c r="M21" s="7">
        <v>0</v>
      </c>
      <c r="N21" s="665">
        <f t="shared" ref="N21:N59" si="0">D21-L21</f>
        <v>5.93</v>
      </c>
      <c r="O21" s="7">
        <v>0</v>
      </c>
      <c r="P21" s="7">
        <f t="shared" ref="P21:P59" si="1">J21-L21</f>
        <v>5.93</v>
      </c>
      <c r="Q21" s="7">
        <v>0</v>
      </c>
      <c r="R21" s="7">
        <f t="shared" ref="R21:R59" si="2">P21/J21*100</f>
        <v>100</v>
      </c>
      <c r="S21" s="7">
        <v>0</v>
      </c>
      <c r="T21" s="756">
        <v>0</v>
      </c>
      <c r="U21" s="757"/>
    </row>
    <row r="22" spans="1:25" ht="32.25" customHeight="1">
      <c r="A22" s="264" t="s">
        <v>27</v>
      </c>
      <c r="B22" s="257" t="s">
        <v>28</v>
      </c>
      <c r="C22" s="259" t="s">
        <v>24</v>
      </c>
      <c r="D22" s="7">
        <f>D37</f>
        <v>14.825000000000001</v>
      </c>
      <c r="E22" s="14">
        <f>E37</f>
        <v>14.825000000000001</v>
      </c>
      <c r="F22" s="7">
        <v>0</v>
      </c>
      <c r="G22" s="7">
        <v>0</v>
      </c>
      <c r="H22" s="7">
        <f>H37</f>
        <v>14.825000000000001</v>
      </c>
      <c r="I22" s="664">
        <v>0</v>
      </c>
      <c r="J22" s="7">
        <f>J37</f>
        <v>14.825000000000001</v>
      </c>
      <c r="K22" s="7">
        <v>0</v>
      </c>
      <c r="L22" s="7">
        <v>0</v>
      </c>
      <c r="M22" s="7">
        <v>0</v>
      </c>
      <c r="N22" s="665">
        <f t="shared" si="0"/>
        <v>14.825000000000001</v>
      </c>
      <c r="O22" s="7">
        <v>0</v>
      </c>
      <c r="P22" s="7">
        <f t="shared" si="1"/>
        <v>14.825000000000001</v>
      </c>
      <c r="Q22" s="7">
        <v>0</v>
      </c>
      <c r="R22" s="7">
        <f t="shared" si="2"/>
        <v>100</v>
      </c>
      <c r="S22" s="7">
        <v>0</v>
      </c>
      <c r="T22" s="756">
        <v>0</v>
      </c>
      <c r="U22" s="757"/>
    </row>
    <row r="23" spans="1:25" ht="18.75" customHeight="1">
      <c r="A23" s="264" t="s">
        <v>29</v>
      </c>
      <c r="B23" s="265" t="s">
        <v>30</v>
      </c>
      <c r="C23" s="259" t="s">
        <v>24</v>
      </c>
      <c r="D23" s="7">
        <f>D49</f>
        <v>3.55</v>
      </c>
      <c r="E23" s="14">
        <f>E49</f>
        <v>3.55</v>
      </c>
      <c r="F23" s="7">
        <v>0</v>
      </c>
      <c r="G23" s="7">
        <v>0</v>
      </c>
      <c r="H23" s="7">
        <f>H49</f>
        <v>3.55</v>
      </c>
      <c r="I23" s="664">
        <v>0</v>
      </c>
      <c r="J23" s="7">
        <f>J49</f>
        <v>3.55</v>
      </c>
      <c r="K23" s="7">
        <v>0</v>
      </c>
      <c r="L23" s="7">
        <v>0</v>
      </c>
      <c r="M23" s="7">
        <v>0</v>
      </c>
      <c r="N23" s="665">
        <f t="shared" si="0"/>
        <v>3.55</v>
      </c>
      <c r="O23" s="7">
        <v>0</v>
      </c>
      <c r="P23" s="7">
        <f t="shared" si="1"/>
        <v>3.55</v>
      </c>
      <c r="Q23" s="7">
        <v>0</v>
      </c>
      <c r="R23" s="7">
        <f t="shared" si="2"/>
        <v>100</v>
      </c>
      <c r="S23" s="7">
        <v>0</v>
      </c>
      <c r="T23" s="756">
        <v>0</v>
      </c>
      <c r="U23" s="757"/>
    </row>
    <row r="24" spans="1:25" ht="18.75" customHeight="1">
      <c r="A24" s="264">
        <v>1</v>
      </c>
      <c r="B24" s="265" t="s">
        <v>31</v>
      </c>
      <c r="C24" s="259" t="s">
        <v>24</v>
      </c>
      <c r="D24" s="7">
        <f>D25+D37+D49</f>
        <v>24.305000000000003</v>
      </c>
      <c r="E24" s="14">
        <f>E25+E37+E49</f>
        <v>24.305000000000003</v>
      </c>
      <c r="F24" s="7">
        <v>0</v>
      </c>
      <c r="G24" s="7">
        <v>0</v>
      </c>
      <c r="H24" s="7">
        <f>H25+H37+H49</f>
        <v>24.305000000000003</v>
      </c>
      <c r="I24" s="664">
        <v>0</v>
      </c>
      <c r="J24" s="7">
        <f>J25+J37+J49</f>
        <v>24.305000000000003</v>
      </c>
      <c r="K24" s="7">
        <v>0</v>
      </c>
      <c r="L24" s="7">
        <v>0</v>
      </c>
      <c r="M24" s="7">
        <v>0</v>
      </c>
      <c r="N24" s="665">
        <f t="shared" si="0"/>
        <v>24.305000000000003</v>
      </c>
      <c r="O24" s="7">
        <v>0</v>
      </c>
      <c r="P24" s="7">
        <f t="shared" si="1"/>
        <v>24.305000000000003</v>
      </c>
      <c r="Q24" s="7">
        <v>0</v>
      </c>
      <c r="R24" s="7">
        <f t="shared" si="2"/>
        <v>100</v>
      </c>
      <c r="S24" s="7">
        <v>0</v>
      </c>
      <c r="T24" s="756">
        <v>0</v>
      </c>
      <c r="U24" s="757"/>
    </row>
    <row r="25" spans="1:25" ht="33.75" customHeight="1">
      <c r="A25" s="260" t="s">
        <v>32</v>
      </c>
      <c r="B25" s="257" t="s">
        <v>33</v>
      </c>
      <c r="C25" s="259" t="s">
        <v>24</v>
      </c>
      <c r="D25" s="7">
        <f>D26+D34</f>
        <v>5.93</v>
      </c>
      <c r="E25" s="14">
        <f>E26+E34</f>
        <v>5.93</v>
      </c>
      <c r="F25" s="7">
        <v>0</v>
      </c>
      <c r="G25" s="7">
        <v>0</v>
      </c>
      <c r="H25" s="7">
        <f>H26+H34</f>
        <v>5.93</v>
      </c>
      <c r="I25" s="664">
        <v>0</v>
      </c>
      <c r="J25" s="7">
        <f>J26+J34</f>
        <v>5.93</v>
      </c>
      <c r="K25" s="7">
        <v>0</v>
      </c>
      <c r="L25" s="7">
        <v>0</v>
      </c>
      <c r="M25" s="7">
        <v>0</v>
      </c>
      <c r="N25" s="665">
        <f t="shared" si="0"/>
        <v>5.93</v>
      </c>
      <c r="O25" s="7">
        <v>0</v>
      </c>
      <c r="P25" s="7">
        <f t="shared" si="1"/>
        <v>5.93</v>
      </c>
      <c r="Q25" s="7">
        <v>0</v>
      </c>
      <c r="R25" s="7">
        <f t="shared" si="2"/>
        <v>100</v>
      </c>
      <c r="S25" s="7">
        <v>0</v>
      </c>
      <c r="T25" s="756">
        <v>0</v>
      </c>
      <c r="U25" s="757"/>
    </row>
    <row r="26" spans="1:25" ht="33" customHeight="1">
      <c r="A26" s="260" t="s">
        <v>34</v>
      </c>
      <c r="B26" s="258" t="s">
        <v>35</v>
      </c>
      <c r="C26" s="259" t="s">
        <v>24</v>
      </c>
      <c r="D26" s="7">
        <f>D27+D30+D32</f>
        <v>5.3879999999999999</v>
      </c>
      <c r="E26" s="14">
        <f>E27+E30+E32</f>
        <v>5.3879999999999999</v>
      </c>
      <c r="F26" s="7">
        <v>0</v>
      </c>
      <c r="G26" s="7">
        <v>0</v>
      </c>
      <c r="H26" s="7">
        <f>H27+H30+H32</f>
        <v>5.3879999999999999</v>
      </c>
      <c r="I26" s="664">
        <v>0</v>
      </c>
      <c r="J26" s="7">
        <f>J27+J30+J32</f>
        <v>5.3879999999999999</v>
      </c>
      <c r="K26" s="7">
        <v>0</v>
      </c>
      <c r="L26" s="7">
        <v>0</v>
      </c>
      <c r="M26" s="7">
        <v>0</v>
      </c>
      <c r="N26" s="665">
        <f t="shared" si="0"/>
        <v>5.3879999999999999</v>
      </c>
      <c r="O26" s="7">
        <v>0</v>
      </c>
      <c r="P26" s="7">
        <f t="shared" si="1"/>
        <v>5.3879999999999999</v>
      </c>
      <c r="Q26" s="7">
        <v>0</v>
      </c>
      <c r="R26" s="7">
        <f t="shared" si="2"/>
        <v>100</v>
      </c>
      <c r="S26" s="7">
        <v>0</v>
      </c>
      <c r="T26" s="756">
        <v>0</v>
      </c>
      <c r="U26" s="757"/>
    </row>
    <row r="27" spans="1:25" ht="32.25" customHeight="1">
      <c r="A27" s="260" t="s">
        <v>36</v>
      </c>
      <c r="B27" s="258" t="s">
        <v>37</v>
      </c>
      <c r="C27" s="259" t="s">
        <v>24</v>
      </c>
      <c r="D27" s="7">
        <f>SUM(D28:D29)</f>
        <v>3.92</v>
      </c>
      <c r="E27" s="14">
        <f>SUM(E28:E29)</f>
        <v>3.92</v>
      </c>
      <c r="F27" s="7">
        <v>0</v>
      </c>
      <c r="G27" s="7">
        <v>0</v>
      </c>
      <c r="H27" s="7">
        <f>SUM(H28:H29)</f>
        <v>3.92</v>
      </c>
      <c r="I27" s="664">
        <v>0</v>
      </c>
      <c r="J27" s="7">
        <f>SUM(J28:J29)</f>
        <v>3.92</v>
      </c>
      <c r="K27" s="7">
        <v>0</v>
      </c>
      <c r="L27" s="7">
        <v>0</v>
      </c>
      <c r="M27" s="7">
        <v>0</v>
      </c>
      <c r="N27" s="665">
        <f t="shared" si="0"/>
        <v>3.92</v>
      </c>
      <c r="O27" s="7">
        <v>0</v>
      </c>
      <c r="P27" s="7">
        <f t="shared" si="1"/>
        <v>3.92</v>
      </c>
      <c r="Q27" s="7">
        <v>0</v>
      </c>
      <c r="R27" s="7">
        <f t="shared" si="2"/>
        <v>100</v>
      </c>
      <c r="S27" s="7">
        <v>0</v>
      </c>
      <c r="T27" s="756">
        <v>0</v>
      </c>
      <c r="U27" s="757"/>
      <c r="V27" s="509"/>
      <c r="W27" s="509"/>
      <c r="X27" s="509"/>
      <c r="Y27" s="509"/>
    </row>
    <row r="28" spans="1:25" s="452" customFormat="1" ht="18.75" customHeight="1">
      <c r="A28" s="691" t="s">
        <v>38</v>
      </c>
      <c r="B28" s="446" t="s">
        <v>39</v>
      </c>
      <c r="C28" s="447" t="s">
        <v>40</v>
      </c>
      <c r="D28" s="668">
        <v>3.5680000000000001</v>
      </c>
      <c r="E28" s="464">
        <f>D28</f>
        <v>3.5680000000000001</v>
      </c>
      <c r="F28" s="668">
        <v>0</v>
      </c>
      <c r="G28" s="668">
        <v>0</v>
      </c>
      <c r="H28" s="668">
        <f>D28</f>
        <v>3.5680000000000001</v>
      </c>
      <c r="I28" s="666">
        <v>0</v>
      </c>
      <c r="J28" s="668">
        <f>D28</f>
        <v>3.5680000000000001</v>
      </c>
      <c r="K28" s="668">
        <v>0</v>
      </c>
      <c r="L28" s="668">
        <v>0</v>
      </c>
      <c r="M28" s="668">
        <v>0</v>
      </c>
      <c r="N28" s="667">
        <f t="shared" si="0"/>
        <v>3.5680000000000001</v>
      </c>
      <c r="O28" s="668">
        <v>0</v>
      </c>
      <c r="P28" s="668">
        <f t="shared" si="1"/>
        <v>3.5680000000000001</v>
      </c>
      <c r="Q28" s="668">
        <v>0</v>
      </c>
      <c r="R28" s="668">
        <f t="shared" si="2"/>
        <v>100</v>
      </c>
      <c r="S28" s="668">
        <v>0</v>
      </c>
      <c r="T28" s="772">
        <v>0</v>
      </c>
      <c r="U28" s="773"/>
      <c r="V28" s="509"/>
      <c r="W28" s="509"/>
      <c r="X28" s="509"/>
      <c r="Y28" s="509"/>
    </row>
    <row r="29" spans="1:25" s="452" customFormat="1" ht="30">
      <c r="A29" s="691" t="s">
        <v>41</v>
      </c>
      <c r="B29" s="446" t="s">
        <v>42</v>
      </c>
      <c r="C29" s="447" t="s">
        <v>43</v>
      </c>
      <c r="D29" s="668">
        <v>0.35199999999999998</v>
      </c>
      <c r="E29" s="464">
        <f>D29</f>
        <v>0.35199999999999998</v>
      </c>
      <c r="F29" s="668">
        <v>0</v>
      </c>
      <c r="G29" s="668">
        <v>0</v>
      </c>
      <c r="H29" s="668">
        <f>D29</f>
        <v>0.35199999999999998</v>
      </c>
      <c r="I29" s="666">
        <v>0</v>
      </c>
      <c r="J29" s="668">
        <f>D29</f>
        <v>0.35199999999999998</v>
      </c>
      <c r="K29" s="668">
        <v>0</v>
      </c>
      <c r="L29" s="668">
        <v>0</v>
      </c>
      <c r="M29" s="668">
        <v>0</v>
      </c>
      <c r="N29" s="667">
        <f t="shared" si="0"/>
        <v>0.35199999999999998</v>
      </c>
      <c r="O29" s="668">
        <v>0</v>
      </c>
      <c r="P29" s="668">
        <f t="shared" si="1"/>
        <v>0.35199999999999998</v>
      </c>
      <c r="Q29" s="668">
        <v>0</v>
      </c>
      <c r="R29" s="668">
        <f t="shared" si="2"/>
        <v>100</v>
      </c>
      <c r="S29" s="668">
        <v>0</v>
      </c>
      <c r="T29" s="772">
        <v>0</v>
      </c>
      <c r="U29" s="773"/>
      <c r="V29" s="509"/>
      <c r="W29" s="509"/>
      <c r="X29" s="509"/>
      <c r="Y29" s="509"/>
    </row>
    <row r="30" spans="1:25" ht="34.5" customHeight="1">
      <c r="A30" s="260" t="s">
        <v>44</v>
      </c>
      <c r="B30" s="258" t="s">
        <v>45</v>
      </c>
      <c r="C30" s="259" t="s">
        <v>24</v>
      </c>
      <c r="D30" s="7">
        <f>D31</f>
        <v>0.79700000000000004</v>
      </c>
      <c r="E30" s="14">
        <f>E31</f>
        <v>0.79700000000000004</v>
      </c>
      <c r="F30" s="7">
        <v>0</v>
      </c>
      <c r="G30" s="7">
        <v>0</v>
      </c>
      <c r="H30" s="7">
        <f>H31</f>
        <v>0.79700000000000004</v>
      </c>
      <c r="I30" s="664">
        <v>0</v>
      </c>
      <c r="J30" s="7">
        <f>J31</f>
        <v>0.79700000000000004</v>
      </c>
      <c r="K30" s="7">
        <v>0</v>
      </c>
      <c r="L30" s="7">
        <f>L31</f>
        <v>0</v>
      </c>
      <c r="M30" s="7">
        <v>0</v>
      </c>
      <c r="N30" s="665">
        <f t="shared" si="0"/>
        <v>0.79700000000000004</v>
      </c>
      <c r="O30" s="7">
        <v>0</v>
      </c>
      <c r="P30" s="7">
        <f t="shared" si="1"/>
        <v>0.79700000000000004</v>
      </c>
      <c r="Q30" s="7">
        <v>0</v>
      </c>
      <c r="R30" s="7">
        <f t="shared" si="2"/>
        <v>100</v>
      </c>
      <c r="S30" s="7">
        <v>0</v>
      </c>
      <c r="T30" s="756">
        <v>0</v>
      </c>
      <c r="U30" s="757"/>
      <c r="V30" s="509"/>
      <c r="W30" s="509"/>
      <c r="X30" s="509"/>
      <c r="Y30" s="509"/>
    </row>
    <row r="31" spans="1:25" s="551" customFormat="1" ht="30" customHeight="1">
      <c r="A31" s="453" t="s">
        <v>46</v>
      </c>
      <c r="B31" s="446" t="s">
        <v>47</v>
      </c>
      <c r="C31" s="447" t="s">
        <v>48</v>
      </c>
      <c r="D31" s="668">
        <v>0.79700000000000004</v>
      </c>
      <c r="E31" s="464">
        <f>D31</f>
        <v>0.79700000000000004</v>
      </c>
      <c r="F31" s="668">
        <v>0</v>
      </c>
      <c r="G31" s="668">
        <v>0</v>
      </c>
      <c r="H31" s="668">
        <f>D31</f>
        <v>0.79700000000000004</v>
      </c>
      <c r="I31" s="666">
        <v>0</v>
      </c>
      <c r="J31" s="668">
        <f>D31</f>
        <v>0.79700000000000004</v>
      </c>
      <c r="K31" s="668">
        <v>0</v>
      </c>
      <c r="L31" s="668">
        <v>0</v>
      </c>
      <c r="M31" s="668">
        <v>0</v>
      </c>
      <c r="N31" s="667">
        <f t="shared" si="0"/>
        <v>0.79700000000000004</v>
      </c>
      <c r="O31" s="668">
        <v>0</v>
      </c>
      <c r="P31" s="668">
        <f t="shared" si="1"/>
        <v>0.79700000000000004</v>
      </c>
      <c r="Q31" s="668">
        <v>0</v>
      </c>
      <c r="R31" s="668">
        <f t="shared" si="2"/>
        <v>100</v>
      </c>
      <c r="S31" s="668">
        <v>0</v>
      </c>
      <c r="T31" s="772">
        <v>0</v>
      </c>
      <c r="U31" s="773"/>
      <c r="V31" s="509"/>
      <c r="W31" s="509"/>
      <c r="X31" s="509"/>
      <c r="Y31" s="509"/>
    </row>
    <row r="32" spans="1:25" ht="34.5" customHeight="1">
      <c r="A32" s="264" t="s">
        <v>49</v>
      </c>
      <c r="B32" s="258" t="s">
        <v>50</v>
      </c>
      <c r="C32" s="259" t="s">
        <v>24</v>
      </c>
      <c r="D32" s="7">
        <f>D33</f>
        <v>0.67100000000000004</v>
      </c>
      <c r="E32" s="14">
        <f>E33</f>
        <v>0.67100000000000004</v>
      </c>
      <c r="F32" s="7">
        <v>0</v>
      </c>
      <c r="G32" s="7">
        <v>0</v>
      </c>
      <c r="H32" s="7">
        <f>H33</f>
        <v>0.67100000000000004</v>
      </c>
      <c r="I32" s="664">
        <v>0</v>
      </c>
      <c r="J32" s="7">
        <f>J33</f>
        <v>0.67100000000000004</v>
      </c>
      <c r="K32" s="7">
        <v>0</v>
      </c>
      <c r="L32" s="7">
        <f>L33</f>
        <v>0</v>
      </c>
      <c r="M32" s="7">
        <v>0</v>
      </c>
      <c r="N32" s="665">
        <f t="shared" si="0"/>
        <v>0.67100000000000004</v>
      </c>
      <c r="O32" s="7">
        <v>0</v>
      </c>
      <c r="P32" s="7">
        <f t="shared" si="1"/>
        <v>0.67100000000000004</v>
      </c>
      <c r="Q32" s="7">
        <v>0</v>
      </c>
      <c r="R32" s="7">
        <f t="shared" si="2"/>
        <v>100</v>
      </c>
      <c r="S32" s="7">
        <v>0</v>
      </c>
      <c r="T32" s="756">
        <v>0</v>
      </c>
      <c r="U32" s="757"/>
      <c r="V32" s="509"/>
      <c r="W32" s="509"/>
      <c r="X32" s="509"/>
      <c r="Y32" s="509"/>
    </row>
    <row r="33" spans="1:25" s="452" customFormat="1" ht="18.75" customHeight="1">
      <c r="A33" s="453" t="s">
        <v>51</v>
      </c>
      <c r="B33" s="446" t="s">
        <v>52</v>
      </c>
      <c r="C33" s="447" t="s">
        <v>53</v>
      </c>
      <c r="D33" s="668">
        <v>0.67100000000000004</v>
      </c>
      <c r="E33" s="464">
        <f>D33</f>
        <v>0.67100000000000004</v>
      </c>
      <c r="F33" s="668">
        <v>0</v>
      </c>
      <c r="G33" s="668">
        <v>0</v>
      </c>
      <c r="H33" s="668">
        <f>D33</f>
        <v>0.67100000000000004</v>
      </c>
      <c r="I33" s="666">
        <v>0</v>
      </c>
      <c r="J33" s="668">
        <f>D33</f>
        <v>0.67100000000000004</v>
      </c>
      <c r="K33" s="668">
        <v>0</v>
      </c>
      <c r="L33" s="668">
        <v>0</v>
      </c>
      <c r="M33" s="668">
        <v>0</v>
      </c>
      <c r="N33" s="667">
        <f t="shared" si="0"/>
        <v>0.67100000000000004</v>
      </c>
      <c r="O33" s="668">
        <v>0</v>
      </c>
      <c r="P33" s="668">
        <f t="shared" si="1"/>
        <v>0.67100000000000004</v>
      </c>
      <c r="Q33" s="668">
        <v>0</v>
      </c>
      <c r="R33" s="668">
        <f t="shared" si="2"/>
        <v>100</v>
      </c>
      <c r="S33" s="668">
        <v>0</v>
      </c>
      <c r="T33" s="772">
        <v>0</v>
      </c>
      <c r="U33" s="773"/>
      <c r="V33" s="509"/>
      <c r="W33" s="509"/>
      <c r="X33" s="509"/>
      <c r="Y33" s="509"/>
    </row>
    <row r="34" spans="1:25" ht="30.75" customHeight="1">
      <c r="A34" s="260" t="s">
        <v>54</v>
      </c>
      <c r="B34" s="258" t="s">
        <v>55</v>
      </c>
      <c r="C34" s="259" t="s">
        <v>24</v>
      </c>
      <c r="D34" s="7">
        <f>D35</f>
        <v>0.54200000000000004</v>
      </c>
      <c r="E34" s="14">
        <f>E35</f>
        <v>0.54200000000000004</v>
      </c>
      <c r="F34" s="7">
        <v>0</v>
      </c>
      <c r="G34" s="7">
        <v>0</v>
      </c>
      <c r="H34" s="7">
        <f>H35</f>
        <v>0.54200000000000004</v>
      </c>
      <c r="I34" s="664">
        <v>0</v>
      </c>
      <c r="J34" s="7">
        <f>J35</f>
        <v>0.54200000000000004</v>
      </c>
      <c r="K34" s="7">
        <v>0</v>
      </c>
      <c r="L34" s="7">
        <f>L35</f>
        <v>0</v>
      </c>
      <c r="M34" s="7">
        <v>0</v>
      </c>
      <c r="N34" s="665">
        <f t="shared" si="0"/>
        <v>0.54200000000000004</v>
      </c>
      <c r="O34" s="7">
        <v>0</v>
      </c>
      <c r="P34" s="7">
        <f t="shared" si="1"/>
        <v>0.54200000000000004</v>
      </c>
      <c r="Q34" s="7">
        <v>0</v>
      </c>
      <c r="R34" s="7">
        <f t="shared" si="2"/>
        <v>100</v>
      </c>
      <c r="S34" s="7">
        <v>0</v>
      </c>
      <c r="T34" s="756">
        <v>0</v>
      </c>
      <c r="U34" s="757"/>
      <c r="V34" s="509"/>
      <c r="W34" s="509"/>
      <c r="X34" s="509"/>
      <c r="Y34" s="509"/>
    </row>
    <row r="35" spans="1:25" ht="29.25" customHeight="1">
      <c r="A35" s="260" t="s">
        <v>56</v>
      </c>
      <c r="B35" s="258" t="s">
        <v>57</v>
      </c>
      <c r="C35" s="259" t="s">
        <v>24</v>
      </c>
      <c r="D35" s="7">
        <f>D36</f>
        <v>0.54200000000000004</v>
      </c>
      <c r="E35" s="14">
        <f>E36</f>
        <v>0.54200000000000004</v>
      </c>
      <c r="F35" s="7">
        <v>0</v>
      </c>
      <c r="G35" s="7">
        <v>0</v>
      </c>
      <c r="H35" s="7">
        <f>H36</f>
        <v>0.54200000000000004</v>
      </c>
      <c r="I35" s="664">
        <v>0</v>
      </c>
      <c r="J35" s="7">
        <f>J36</f>
        <v>0.54200000000000004</v>
      </c>
      <c r="K35" s="7">
        <v>0</v>
      </c>
      <c r="L35" s="7">
        <f>L36</f>
        <v>0</v>
      </c>
      <c r="M35" s="7">
        <v>0</v>
      </c>
      <c r="N35" s="665">
        <f t="shared" si="0"/>
        <v>0.54200000000000004</v>
      </c>
      <c r="O35" s="7">
        <v>0</v>
      </c>
      <c r="P35" s="7">
        <f t="shared" si="1"/>
        <v>0.54200000000000004</v>
      </c>
      <c r="Q35" s="7">
        <v>0</v>
      </c>
      <c r="R35" s="7">
        <f t="shared" si="2"/>
        <v>100</v>
      </c>
      <c r="S35" s="7">
        <v>0</v>
      </c>
      <c r="T35" s="756">
        <v>0</v>
      </c>
      <c r="U35" s="757"/>
      <c r="V35" s="509"/>
      <c r="W35" s="509"/>
      <c r="X35" s="509"/>
      <c r="Y35" s="509"/>
    </row>
    <row r="36" spans="1:25" s="452" customFormat="1" ht="45" customHeight="1">
      <c r="A36" s="453" t="s">
        <v>58</v>
      </c>
      <c r="B36" s="446" t="s">
        <v>59</v>
      </c>
      <c r="C36" s="447" t="s">
        <v>60</v>
      </c>
      <c r="D36" s="668">
        <v>0.54200000000000004</v>
      </c>
      <c r="E36" s="464">
        <f>D36</f>
        <v>0.54200000000000004</v>
      </c>
      <c r="F36" s="668">
        <v>0</v>
      </c>
      <c r="G36" s="668">
        <v>0</v>
      </c>
      <c r="H36" s="668">
        <f>D36</f>
        <v>0.54200000000000004</v>
      </c>
      <c r="I36" s="666">
        <v>0</v>
      </c>
      <c r="J36" s="668">
        <f>D36</f>
        <v>0.54200000000000004</v>
      </c>
      <c r="K36" s="668">
        <v>0</v>
      </c>
      <c r="L36" s="668">
        <v>0</v>
      </c>
      <c r="M36" s="668">
        <v>0</v>
      </c>
      <c r="N36" s="667">
        <f t="shared" si="0"/>
        <v>0.54200000000000004</v>
      </c>
      <c r="O36" s="668">
        <v>0</v>
      </c>
      <c r="P36" s="668">
        <f t="shared" si="1"/>
        <v>0.54200000000000004</v>
      </c>
      <c r="Q36" s="668">
        <v>0</v>
      </c>
      <c r="R36" s="668">
        <f t="shared" si="2"/>
        <v>100</v>
      </c>
      <c r="S36" s="668">
        <v>0</v>
      </c>
      <c r="T36" s="772">
        <v>0</v>
      </c>
      <c r="U36" s="773"/>
      <c r="V36" s="509"/>
      <c r="W36" s="509"/>
      <c r="X36" s="509"/>
      <c r="Y36" s="509"/>
    </row>
    <row r="37" spans="1:25" s="551" customFormat="1" ht="33.75" customHeight="1">
      <c r="A37" s="260" t="s">
        <v>61</v>
      </c>
      <c r="B37" s="258" t="s">
        <v>62</v>
      </c>
      <c r="C37" s="259" t="s">
        <v>24</v>
      </c>
      <c r="D37" s="7">
        <f>SUM(D38:D48)</f>
        <v>14.825000000000001</v>
      </c>
      <c r="E37" s="14">
        <f>SUM(E38:E48)</f>
        <v>14.825000000000001</v>
      </c>
      <c r="F37" s="7">
        <v>0</v>
      </c>
      <c r="G37" s="7">
        <v>0</v>
      </c>
      <c r="H37" s="7">
        <f>SUM(H38:H48)</f>
        <v>14.825000000000001</v>
      </c>
      <c r="I37" s="664">
        <v>0</v>
      </c>
      <c r="J37" s="7">
        <f>SUM(J38:J48)</f>
        <v>14.825000000000001</v>
      </c>
      <c r="K37" s="7">
        <v>0</v>
      </c>
      <c r="L37" s="7">
        <f>SUM(L38:L48)</f>
        <v>0</v>
      </c>
      <c r="M37" s="7">
        <f t="shared" ref="M37:N37" si="3">SUM(M38:M48)</f>
        <v>0</v>
      </c>
      <c r="N37" s="14">
        <f t="shared" si="3"/>
        <v>14.825000000000001</v>
      </c>
      <c r="O37" s="7">
        <f t="shared" ref="O37" si="4">SUM(O38:O48)</f>
        <v>0</v>
      </c>
      <c r="P37" s="14">
        <f t="shared" ref="P37" si="5">SUM(P38:P48)</f>
        <v>14.825000000000001</v>
      </c>
      <c r="Q37" s="7">
        <v>0</v>
      </c>
      <c r="R37" s="7">
        <f t="shared" si="2"/>
        <v>100</v>
      </c>
      <c r="S37" s="7">
        <v>0</v>
      </c>
      <c r="T37" s="756">
        <v>0</v>
      </c>
      <c r="U37" s="757"/>
      <c r="V37" s="509"/>
      <c r="W37" s="509"/>
      <c r="X37" s="509"/>
      <c r="Y37" s="509"/>
    </row>
    <row r="38" spans="1:25" s="452" customFormat="1" ht="48" customHeight="1">
      <c r="A38" s="453" t="s">
        <v>63</v>
      </c>
      <c r="B38" s="454" t="s">
        <v>64</v>
      </c>
      <c r="C38" s="447" t="s">
        <v>65</v>
      </c>
      <c r="D38" s="668">
        <v>0.5</v>
      </c>
      <c r="E38" s="464">
        <f>D38</f>
        <v>0.5</v>
      </c>
      <c r="F38" s="668">
        <v>0</v>
      </c>
      <c r="G38" s="668">
        <v>0</v>
      </c>
      <c r="H38" s="668">
        <f>D38</f>
        <v>0.5</v>
      </c>
      <c r="I38" s="666">
        <v>0</v>
      </c>
      <c r="J38" s="668">
        <f>D38</f>
        <v>0.5</v>
      </c>
      <c r="K38" s="668">
        <v>0</v>
      </c>
      <c r="L38" s="668">
        <v>0</v>
      </c>
      <c r="M38" s="668">
        <v>0</v>
      </c>
      <c r="N38" s="667">
        <f t="shared" si="0"/>
        <v>0.5</v>
      </c>
      <c r="O38" s="668">
        <v>0</v>
      </c>
      <c r="P38" s="668">
        <f t="shared" si="1"/>
        <v>0.5</v>
      </c>
      <c r="Q38" s="668">
        <v>0</v>
      </c>
      <c r="R38" s="668">
        <f t="shared" si="2"/>
        <v>100</v>
      </c>
      <c r="S38" s="668">
        <v>0</v>
      </c>
      <c r="T38" s="772">
        <v>0</v>
      </c>
      <c r="U38" s="773"/>
      <c r="V38" s="509"/>
      <c r="W38" s="509"/>
      <c r="X38" s="509"/>
      <c r="Y38" s="509"/>
    </row>
    <row r="39" spans="1:25" s="452" customFormat="1" ht="34.5" customHeight="1">
      <c r="A39" s="453" t="s">
        <v>66</v>
      </c>
      <c r="B39" s="454" t="s">
        <v>67</v>
      </c>
      <c r="C39" s="447" t="s">
        <v>68</v>
      </c>
      <c r="D39" s="668">
        <v>0</v>
      </c>
      <c r="E39" s="464">
        <f t="shared" ref="E39:E48" si="6">D39</f>
        <v>0</v>
      </c>
      <c r="F39" s="668">
        <v>0</v>
      </c>
      <c r="G39" s="668">
        <v>0</v>
      </c>
      <c r="H39" s="668">
        <f t="shared" ref="H39:H48" si="7">D39</f>
        <v>0</v>
      </c>
      <c r="I39" s="666">
        <v>0</v>
      </c>
      <c r="J39" s="668">
        <f t="shared" ref="J39:J48" si="8">D39</f>
        <v>0</v>
      </c>
      <c r="K39" s="668">
        <v>0</v>
      </c>
      <c r="L39" s="668">
        <v>0</v>
      </c>
      <c r="M39" s="668">
        <v>0</v>
      </c>
      <c r="N39" s="667">
        <f t="shared" si="0"/>
        <v>0</v>
      </c>
      <c r="O39" s="668">
        <v>0</v>
      </c>
      <c r="P39" s="668">
        <f t="shared" si="1"/>
        <v>0</v>
      </c>
      <c r="Q39" s="668">
        <v>0</v>
      </c>
      <c r="R39" s="668" t="e">
        <f t="shared" si="2"/>
        <v>#DIV/0!</v>
      </c>
      <c r="S39" s="668">
        <v>0</v>
      </c>
      <c r="T39" s="772">
        <v>0</v>
      </c>
      <c r="U39" s="773"/>
      <c r="V39" s="509"/>
      <c r="W39" s="509"/>
      <c r="X39" s="509"/>
      <c r="Y39" s="509"/>
    </row>
    <row r="40" spans="1:25" s="452" customFormat="1" ht="35.25" customHeight="1">
      <c r="A40" s="453" t="s">
        <v>69</v>
      </c>
      <c r="B40" s="454" t="s">
        <v>70</v>
      </c>
      <c r="C40" s="447" t="s">
        <v>71</v>
      </c>
      <c r="D40" s="668">
        <v>0</v>
      </c>
      <c r="E40" s="464">
        <f t="shared" si="6"/>
        <v>0</v>
      </c>
      <c r="F40" s="668">
        <v>0</v>
      </c>
      <c r="G40" s="668">
        <v>0</v>
      </c>
      <c r="H40" s="668">
        <f t="shared" si="7"/>
        <v>0</v>
      </c>
      <c r="I40" s="666">
        <v>0</v>
      </c>
      <c r="J40" s="668">
        <f t="shared" si="8"/>
        <v>0</v>
      </c>
      <c r="K40" s="668">
        <v>0</v>
      </c>
      <c r="L40" s="668">
        <v>0</v>
      </c>
      <c r="M40" s="668">
        <v>0</v>
      </c>
      <c r="N40" s="667">
        <f t="shared" si="0"/>
        <v>0</v>
      </c>
      <c r="O40" s="668">
        <v>0</v>
      </c>
      <c r="P40" s="668">
        <f t="shared" si="1"/>
        <v>0</v>
      </c>
      <c r="Q40" s="668">
        <v>0</v>
      </c>
      <c r="R40" s="668" t="e">
        <f t="shared" si="2"/>
        <v>#DIV/0!</v>
      </c>
      <c r="S40" s="668">
        <v>0</v>
      </c>
      <c r="T40" s="772">
        <v>0</v>
      </c>
      <c r="U40" s="773"/>
      <c r="V40" s="509"/>
      <c r="W40" s="509"/>
      <c r="X40" s="509"/>
      <c r="Y40" s="509"/>
    </row>
    <row r="41" spans="1:25" s="452" customFormat="1" ht="33" customHeight="1">
      <c r="A41" s="453" t="s">
        <v>72</v>
      </c>
      <c r="B41" s="454" t="s">
        <v>73</v>
      </c>
      <c r="C41" s="447" t="s">
        <v>74</v>
      </c>
      <c r="D41" s="668">
        <v>0</v>
      </c>
      <c r="E41" s="464">
        <f t="shared" si="6"/>
        <v>0</v>
      </c>
      <c r="F41" s="668">
        <v>0</v>
      </c>
      <c r="G41" s="668">
        <v>0</v>
      </c>
      <c r="H41" s="668">
        <f t="shared" si="7"/>
        <v>0</v>
      </c>
      <c r="I41" s="666">
        <v>0</v>
      </c>
      <c r="J41" s="668">
        <f t="shared" si="8"/>
        <v>0</v>
      </c>
      <c r="K41" s="668">
        <v>0</v>
      </c>
      <c r="L41" s="668">
        <v>0</v>
      </c>
      <c r="M41" s="668">
        <v>0</v>
      </c>
      <c r="N41" s="667">
        <f t="shared" si="0"/>
        <v>0</v>
      </c>
      <c r="O41" s="668">
        <v>0</v>
      </c>
      <c r="P41" s="668">
        <f t="shared" si="1"/>
        <v>0</v>
      </c>
      <c r="Q41" s="668">
        <v>0</v>
      </c>
      <c r="R41" s="668" t="e">
        <f t="shared" si="2"/>
        <v>#DIV/0!</v>
      </c>
      <c r="S41" s="668">
        <v>0</v>
      </c>
      <c r="T41" s="772">
        <v>0</v>
      </c>
      <c r="U41" s="773"/>
      <c r="V41" s="509"/>
      <c r="W41" s="509"/>
      <c r="X41" s="509"/>
      <c r="Y41" s="509"/>
    </row>
    <row r="42" spans="1:25" s="452" customFormat="1" ht="30" customHeight="1">
      <c r="A42" s="453" t="s">
        <v>75</v>
      </c>
      <c r="B42" s="454" t="s">
        <v>76</v>
      </c>
      <c r="C42" s="447" t="s">
        <v>77</v>
      </c>
      <c r="D42" s="668">
        <v>0</v>
      </c>
      <c r="E42" s="464">
        <f t="shared" si="6"/>
        <v>0</v>
      </c>
      <c r="F42" s="668">
        <v>0</v>
      </c>
      <c r="G42" s="668">
        <v>0</v>
      </c>
      <c r="H42" s="668">
        <f t="shared" si="7"/>
        <v>0</v>
      </c>
      <c r="I42" s="666">
        <v>0</v>
      </c>
      <c r="J42" s="668">
        <f t="shared" si="8"/>
        <v>0</v>
      </c>
      <c r="K42" s="668">
        <v>0</v>
      </c>
      <c r="L42" s="668">
        <v>0</v>
      </c>
      <c r="M42" s="668">
        <v>0</v>
      </c>
      <c r="N42" s="667">
        <f t="shared" si="0"/>
        <v>0</v>
      </c>
      <c r="O42" s="668">
        <v>0</v>
      </c>
      <c r="P42" s="668">
        <f t="shared" si="1"/>
        <v>0</v>
      </c>
      <c r="Q42" s="668">
        <v>0</v>
      </c>
      <c r="R42" s="668" t="e">
        <f t="shared" si="2"/>
        <v>#DIV/0!</v>
      </c>
      <c r="S42" s="668">
        <v>0</v>
      </c>
      <c r="T42" s="772">
        <v>0</v>
      </c>
      <c r="U42" s="773"/>
      <c r="V42" s="509"/>
      <c r="W42" s="509"/>
      <c r="X42" s="509"/>
      <c r="Y42" s="509"/>
    </row>
    <row r="43" spans="1:25" s="452" customFormat="1" ht="24.75" customHeight="1">
      <c r="A43" s="453" t="s">
        <v>78</v>
      </c>
      <c r="B43" s="454" t="s">
        <v>79</v>
      </c>
      <c r="C43" s="447" t="s">
        <v>80</v>
      </c>
      <c r="D43" s="668">
        <v>0</v>
      </c>
      <c r="E43" s="464">
        <f t="shared" si="6"/>
        <v>0</v>
      </c>
      <c r="F43" s="668">
        <v>0</v>
      </c>
      <c r="G43" s="668">
        <v>0</v>
      </c>
      <c r="H43" s="668">
        <f t="shared" si="7"/>
        <v>0</v>
      </c>
      <c r="I43" s="666">
        <v>0</v>
      </c>
      <c r="J43" s="668">
        <f t="shared" si="8"/>
        <v>0</v>
      </c>
      <c r="K43" s="668">
        <v>0</v>
      </c>
      <c r="L43" s="668">
        <v>0</v>
      </c>
      <c r="M43" s="668">
        <v>0</v>
      </c>
      <c r="N43" s="667">
        <f t="shared" si="0"/>
        <v>0</v>
      </c>
      <c r="O43" s="668">
        <v>0</v>
      </c>
      <c r="P43" s="668">
        <f t="shared" si="1"/>
        <v>0</v>
      </c>
      <c r="Q43" s="668">
        <v>0</v>
      </c>
      <c r="R43" s="668" t="e">
        <f t="shared" si="2"/>
        <v>#DIV/0!</v>
      </c>
      <c r="S43" s="668">
        <v>0</v>
      </c>
      <c r="T43" s="772">
        <v>0</v>
      </c>
      <c r="U43" s="773"/>
      <c r="V43" s="509"/>
      <c r="W43" s="509"/>
      <c r="X43" s="509"/>
      <c r="Y43" s="509"/>
    </row>
    <row r="44" spans="1:25" s="551" customFormat="1" ht="60" customHeight="1">
      <c r="A44" s="453" t="s">
        <v>81</v>
      </c>
      <c r="B44" s="454" t="s">
        <v>82</v>
      </c>
      <c r="C44" s="447" t="s">
        <v>83</v>
      </c>
      <c r="D44" s="668">
        <v>14.092000000000001</v>
      </c>
      <c r="E44" s="464">
        <f t="shared" si="6"/>
        <v>14.092000000000001</v>
      </c>
      <c r="F44" s="668">
        <v>0</v>
      </c>
      <c r="G44" s="668">
        <v>0</v>
      </c>
      <c r="H44" s="668">
        <f t="shared" si="7"/>
        <v>14.092000000000001</v>
      </c>
      <c r="I44" s="666">
        <v>0</v>
      </c>
      <c r="J44" s="668">
        <f t="shared" si="8"/>
        <v>14.092000000000001</v>
      </c>
      <c r="K44" s="668">
        <v>0</v>
      </c>
      <c r="L44" s="668">
        <v>0</v>
      </c>
      <c r="M44" s="668">
        <v>0</v>
      </c>
      <c r="N44" s="667">
        <f t="shared" si="0"/>
        <v>14.092000000000001</v>
      </c>
      <c r="O44" s="668">
        <v>0</v>
      </c>
      <c r="P44" s="668">
        <f t="shared" si="1"/>
        <v>14.092000000000001</v>
      </c>
      <c r="Q44" s="668">
        <v>0</v>
      </c>
      <c r="R44" s="668">
        <f t="shared" si="2"/>
        <v>100</v>
      </c>
      <c r="S44" s="668">
        <v>0</v>
      </c>
      <c r="T44" s="772">
        <v>0</v>
      </c>
      <c r="U44" s="773"/>
      <c r="V44" s="509"/>
      <c r="W44" s="509"/>
      <c r="X44" s="509"/>
      <c r="Y44" s="509"/>
    </row>
    <row r="45" spans="1:25" s="452" customFormat="1" ht="49.5" customHeight="1">
      <c r="A45" s="453" t="s">
        <v>84</v>
      </c>
      <c r="B45" s="455" t="s">
        <v>85</v>
      </c>
      <c r="C45" s="447" t="s">
        <v>86</v>
      </c>
      <c r="D45" s="668">
        <v>0.23300000000000001</v>
      </c>
      <c r="E45" s="464">
        <f t="shared" si="6"/>
        <v>0.23300000000000001</v>
      </c>
      <c r="F45" s="668">
        <v>0</v>
      </c>
      <c r="G45" s="668">
        <v>0</v>
      </c>
      <c r="H45" s="668">
        <f t="shared" si="7"/>
        <v>0.23300000000000001</v>
      </c>
      <c r="I45" s="666">
        <v>0</v>
      </c>
      <c r="J45" s="668">
        <f t="shared" si="8"/>
        <v>0.23300000000000001</v>
      </c>
      <c r="K45" s="668">
        <v>0</v>
      </c>
      <c r="L45" s="668">
        <v>0</v>
      </c>
      <c r="M45" s="668">
        <v>0</v>
      </c>
      <c r="N45" s="667">
        <f t="shared" si="0"/>
        <v>0.23300000000000001</v>
      </c>
      <c r="O45" s="668">
        <v>0</v>
      </c>
      <c r="P45" s="668">
        <f t="shared" si="1"/>
        <v>0.23300000000000001</v>
      </c>
      <c r="Q45" s="668">
        <v>0</v>
      </c>
      <c r="R45" s="668">
        <f t="shared" si="2"/>
        <v>100</v>
      </c>
      <c r="S45" s="668">
        <v>0</v>
      </c>
      <c r="T45" s="772">
        <v>0</v>
      </c>
      <c r="U45" s="773"/>
      <c r="V45" s="509"/>
      <c r="W45" s="509"/>
      <c r="X45" s="509"/>
      <c r="Y45" s="509"/>
    </row>
    <row r="46" spans="1:25" s="452" customFormat="1" ht="34.5" customHeight="1">
      <c r="A46" s="453" t="s">
        <v>87</v>
      </c>
      <c r="B46" s="455" t="s">
        <v>88</v>
      </c>
      <c r="C46" s="447" t="s">
        <v>89</v>
      </c>
      <c r="D46" s="668">
        <v>0</v>
      </c>
      <c r="E46" s="464">
        <f t="shared" si="6"/>
        <v>0</v>
      </c>
      <c r="F46" s="668">
        <v>0</v>
      </c>
      <c r="G46" s="668">
        <v>0</v>
      </c>
      <c r="H46" s="668">
        <f t="shared" si="7"/>
        <v>0</v>
      </c>
      <c r="I46" s="666">
        <v>0</v>
      </c>
      <c r="J46" s="668">
        <f t="shared" si="8"/>
        <v>0</v>
      </c>
      <c r="K46" s="668">
        <v>0</v>
      </c>
      <c r="L46" s="668">
        <v>0</v>
      </c>
      <c r="M46" s="668">
        <v>0</v>
      </c>
      <c r="N46" s="667">
        <f t="shared" si="0"/>
        <v>0</v>
      </c>
      <c r="O46" s="668">
        <v>0</v>
      </c>
      <c r="P46" s="668">
        <f t="shared" si="1"/>
        <v>0</v>
      </c>
      <c r="Q46" s="668">
        <v>0</v>
      </c>
      <c r="R46" s="668" t="e">
        <f t="shared" si="2"/>
        <v>#DIV/0!</v>
      </c>
      <c r="S46" s="668">
        <v>0</v>
      </c>
      <c r="T46" s="772">
        <v>0</v>
      </c>
      <c r="U46" s="773"/>
      <c r="V46" s="509"/>
      <c r="W46" s="509"/>
      <c r="X46" s="509"/>
      <c r="Y46" s="509"/>
    </row>
    <row r="47" spans="1:25" s="452" customFormat="1" ht="33.75" customHeight="1">
      <c r="A47" s="453" t="s">
        <v>90</v>
      </c>
      <c r="B47" s="454" t="s">
        <v>91</v>
      </c>
      <c r="C47" s="447" t="s">
        <v>92</v>
      </c>
      <c r="D47" s="668">
        <v>0</v>
      </c>
      <c r="E47" s="464">
        <f t="shared" si="6"/>
        <v>0</v>
      </c>
      <c r="F47" s="668">
        <v>0</v>
      </c>
      <c r="G47" s="668">
        <v>0</v>
      </c>
      <c r="H47" s="668">
        <f t="shared" si="7"/>
        <v>0</v>
      </c>
      <c r="I47" s="666">
        <v>0</v>
      </c>
      <c r="J47" s="668">
        <f t="shared" si="8"/>
        <v>0</v>
      </c>
      <c r="K47" s="668">
        <v>0</v>
      </c>
      <c r="L47" s="668">
        <v>0</v>
      </c>
      <c r="M47" s="668">
        <v>0</v>
      </c>
      <c r="N47" s="667">
        <f t="shared" si="0"/>
        <v>0</v>
      </c>
      <c r="O47" s="668">
        <v>0</v>
      </c>
      <c r="P47" s="668">
        <f t="shared" si="1"/>
        <v>0</v>
      </c>
      <c r="Q47" s="668">
        <v>0</v>
      </c>
      <c r="R47" s="668" t="e">
        <f t="shared" si="2"/>
        <v>#DIV/0!</v>
      </c>
      <c r="S47" s="668">
        <v>0</v>
      </c>
      <c r="T47" s="772">
        <v>0</v>
      </c>
      <c r="U47" s="773"/>
      <c r="V47" s="509"/>
      <c r="W47" s="509"/>
      <c r="X47" s="509"/>
      <c r="Y47" s="509"/>
    </row>
    <row r="48" spans="1:25" s="452" customFormat="1" ht="32.25" customHeight="1">
      <c r="A48" s="453" t="s">
        <v>93</v>
      </c>
      <c r="B48" s="454" t="s">
        <v>94</v>
      </c>
      <c r="C48" s="447" t="s">
        <v>95</v>
      </c>
      <c r="D48" s="668">
        <v>0</v>
      </c>
      <c r="E48" s="464">
        <f t="shared" si="6"/>
        <v>0</v>
      </c>
      <c r="F48" s="668">
        <v>0</v>
      </c>
      <c r="G48" s="668">
        <v>0</v>
      </c>
      <c r="H48" s="668">
        <f t="shared" si="7"/>
        <v>0</v>
      </c>
      <c r="I48" s="666">
        <v>0</v>
      </c>
      <c r="J48" s="668">
        <f t="shared" si="8"/>
        <v>0</v>
      </c>
      <c r="K48" s="668">
        <v>0</v>
      </c>
      <c r="L48" s="668">
        <v>0</v>
      </c>
      <c r="M48" s="668">
        <v>0</v>
      </c>
      <c r="N48" s="667">
        <f t="shared" si="0"/>
        <v>0</v>
      </c>
      <c r="O48" s="668">
        <v>0</v>
      </c>
      <c r="P48" s="668">
        <f t="shared" si="1"/>
        <v>0</v>
      </c>
      <c r="Q48" s="668">
        <v>0</v>
      </c>
      <c r="R48" s="668" t="e">
        <f t="shared" si="2"/>
        <v>#DIV/0!</v>
      </c>
      <c r="S48" s="668">
        <v>0</v>
      </c>
      <c r="T48" s="772">
        <v>0</v>
      </c>
      <c r="U48" s="773"/>
      <c r="V48" s="509"/>
      <c r="W48" s="509"/>
      <c r="X48" s="509"/>
      <c r="Y48" s="509"/>
    </row>
    <row r="49" spans="1:25">
      <c r="A49" s="260" t="s">
        <v>96</v>
      </c>
      <c r="B49" s="258" t="s">
        <v>97</v>
      </c>
      <c r="C49" s="259" t="s">
        <v>24</v>
      </c>
      <c r="D49" s="7">
        <f>SUM(D50:D59)</f>
        <v>3.55</v>
      </c>
      <c r="E49" s="14">
        <f>SUM(E50:E63)</f>
        <v>3.55</v>
      </c>
      <c r="F49" s="14">
        <f t="shared" ref="F49:P49" si="9">SUM(F50:F63)</f>
        <v>0</v>
      </c>
      <c r="G49" s="14">
        <f t="shared" si="9"/>
        <v>0</v>
      </c>
      <c r="H49" s="14">
        <f t="shared" si="9"/>
        <v>3.55</v>
      </c>
      <c r="I49" s="14">
        <f t="shared" si="9"/>
        <v>0</v>
      </c>
      <c r="J49" s="7">
        <f t="shared" si="9"/>
        <v>3.55</v>
      </c>
      <c r="K49" s="7">
        <f t="shared" si="9"/>
        <v>0</v>
      </c>
      <c r="L49" s="7">
        <f t="shared" si="9"/>
        <v>0</v>
      </c>
      <c r="M49" s="7">
        <f t="shared" si="9"/>
        <v>0</v>
      </c>
      <c r="N49" s="14">
        <f t="shared" si="9"/>
        <v>3.55</v>
      </c>
      <c r="O49" s="14">
        <f t="shared" si="9"/>
        <v>0</v>
      </c>
      <c r="P49" s="14">
        <f t="shared" si="9"/>
        <v>3.55</v>
      </c>
      <c r="Q49" s="7">
        <v>0</v>
      </c>
      <c r="R49" s="7">
        <f t="shared" si="2"/>
        <v>100</v>
      </c>
      <c r="S49" s="7">
        <v>0</v>
      </c>
      <c r="T49" s="756">
        <v>0</v>
      </c>
      <c r="U49" s="757"/>
      <c r="V49" s="509"/>
      <c r="W49" s="509"/>
      <c r="X49" s="509"/>
      <c r="Y49" s="509"/>
    </row>
    <row r="50" spans="1:25" s="452" customFormat="1" ht="30">
      <c r="A50" s="456" t="s">
        <v>98</v>
      </c>
      <c r="B50" s="457" t="s">
        <v>99</v>
      </c>
      <c r="C50" s="458" t="s">
        <v>100</v>
      </c>
      <c r="D50" s="668">
        <v>0</v>
      </c>
      <c r="E50" s="464">
        <f>D50</f>
        <v>0</v>
      </c>
      <c r="F50" s="668">
        <v>0</v>
      </c>
      <c r="G50" s="668">
        <v>0</v>
      </c>
      <c r="H50" s="668">
        <f>D50</f>
        <v>0</v>
      </c>
      <c r="I50" s="666">
        <v>0</v>
      </c>
      <c r="J50" s="668">
        <f>D50</f>
        <v>0</v>
      </c>
      <c r="K50" s="668">
        <v>0</v>
      </c>
      <c r="L50" s="668">
        <v>0</v>
      </c>
      <c r="M50" s="668">
        <v>0</v>
      </c>
      <c r="N50" s="667">
        <f t="shared" si="0"/>
        <v>0</v>
      </c>
      <c r="O50" s="668">
        <v>0</v>
      </c>
      <c r="P50" s="668">
        <f t="shared" si="1"/>
        <v>0</v>
      </c>
      <c r="Q50" s="668">
        <v>0</v>
      </c>
      <c r="R50" s="668" t="e">
        <f t="shared" si="2"/>
        <v>#DIV/0!</v>
      </c>
      <c r="S50" s="668">
        <v>0</v>
      </c>
      <c r="T50" s="772">
        <v>0</v>
      </c>
      <c r="U50" s="773"/>
      <c r="V50" s="509"/>
      <c r="W50" s="509"/>
      <c r="X50" s="509"/>
      <c r="Y50" s="509"/>
    </row>
    <row r="51" spans="1:25" s="551" customFormat="1" ht="30">
      <c r="A51" s="453" t="s">
        <v>101</v>
      </c>
      <c r="B51" s="459" t="s">
        <v>102</v>
      </c>
      <c r="C51" s="447" t="s">
        <v>103</v>
      </c>
      <c r="D51" s="668">
        <v>0</v>
      </c>
      <c r="E51" s="464">
        <f t="shared" ref="E51:E62" si="10">D51</f>
        <v>0</v>
      </c>
      <c r="F51" s="668">
        <v>0</v>
      </c>
      <c r="G51" s="668">
        <v>0</v>
      </c>
      <c r="H51" s="668">
        <f t="shared" ref="H51:H62" si="11">D51</f>
        <v>0</v>
      </c>
      <c r="I51" s="666">
        <v>0</v>
      </c>
      <c r="J51" s="668">
        <f t="shared" ref="J51:J62" si="12">D51</f>
        <v>0</v>
      </c>
      <c r="K51" s="668">
        <v>0</v>
      </c>
      <c r="L51" s="668">
        <v>0</v>
      </c>
      <c r="M51" s="668">
        <v>0</v>
      </c>
      <c r="N51" s="667">
        <f t="shared" si="0"/>
        <v>0</v>
      </c>
      <c r="O51" s="668">
        <v>0</v>
      </c>
      <c r="P51" s="668">
        <f t="shared" si="1"/>
        <v>0</v>
      </c>
      <c r="Q51" s="668">
        <v>0</v>
      </c>
      <c r="R51" s="668" t="e">
        <f t="shared" si="2"/>
        <v>#DIV/0!</v>
      </c>
      <c r="S51" s="668">
        <v>0</v>
      </c>
      <c r="T51" s="772">
        <v>0</v>
      </c>
      <c r="U51" s="773"/>
      <c r="V51" s="509"/>
      <c r="W51" s="509"/>
      <c r="X51" s="509"/>
      <c r="Y51" s="509"/>
    </row>
    <row r="52" spans="1:25" s="452" customFormat="1" ht="30">
      <c r="A52" s="453" t="s">
        <v>104</v>
      </c>
      <c r="B52" s="459" t="s">
        <v>105</v>
      </c>
      <c r="C52" s="447" t="s">
        <v>106</v>
      </c>
      <c r="D52" s="668">
        <v>0</v>
      </c>
      <c r="E52" s="464">
        <f t="shared" si="10"/>
        <v>0</v>
      </c>
      <c r="F52" s="668">
        <v>0</v>
      </c>
      <c r="G52" s="668">
        <v>0</v>
      </c>
      <c r="H52" s="668">
        <f t="shared" si="11"/>
        <v>0</v>
      </c>
      <c r="I52" s="666">
        <v>0</v>
      </c>
      <c r="J52" s="668">
        <f t="shared" si="12"/>
        <v>0</v>
      </c>
      <c r="K52" s="668">
        <v>0</v>
      </c>
      <c r="L52" s="668">
        <v>0</v>
      </c>
      <c r="M52" s="668">
        <v>0</v>
      </c>
      <c r="N52" s="667">
        <f t="shared" si="0"/>
        <v>0</v>
      </c>
      <c r="O52" s="668">
        <v>0</v>
      </c>
      <c r="P52" s="668">
        <f t="shared" si="1"/>
        <v>0</v>
      </c>
      <c r="Q52" s="668">
        <v>0</v>
      </c>
      <c r="R52" s="668" t="e">
        <f t="shared" si="2"/>
        <v>#DIV/0!</v>
      </c>
      <c r="S52" s="668">
        <v>0</v>
      </c>
      <c r="T52" s="772">
        <v>0</v>
      </c>
      <c r="U52" s="773"/>
      <c r="V52" s="509"/>
      <c r="W52" s="509"/>
      <c r="X52" s="509"/>
      <c r="Y52" s="509"/>
    </row>
    <row r="53" spans="1:25" s="452" customFormat="1" ht="39" customHeight="1">
      <c r="A53" s="453" t="s">
        <v>107</v>
      </c>
      <c r="B53" s="459" t="s">
        <v>108</v>
      </c>
      <c r="C53" s="447" t="s">
        <v>109</v>
      </c>
      <c r="D53" s="668">
        <v>2.0920000000000001</v>
      </c>
      <c r="E53" s="464">
        <f t="shared" si="10"/>
        <v>2.0920000000000001</v>
      </c>
      <c r="F53" s="668">
        <v>0</v>
      </c>
      <c r="G53" s="668">
        <v>0</v>
      </c>
      <c r="H53" s="668">
        <f t="shared" si="11"/>
        <v>2.0920000000000001</v>
      </c>
      <c r="I53" s="666">
        <v>0</v>
      </c>
      <c r="J53" s="668">
        <f t="shared" si="12"/>
        <v>2.0920000000000001</v>
      </c>
      <c r="K53" s="668">
        <v>0</v>
      </c>
      <c r="L53" s="668">
        <v>0</v>
      </c>
      <c r="M53" s="668">
        <v>0</v>
      </c>
      <c r="N53" s="667">
        <f t="shared" si="0"/>
        <v>2.0920000000000001</v>
      </c>
      <c r="O53" s="668">
        <v>0</v>
      </c>
      <c r="P53" s="668">
        <f t="shared" si="1"/>
        <v>2.0920000000000001</v>
      </c>
      <c r="Q53" s="668">
        <v>0</v>
      </c>
      <c r="R53" s="668">
        <f t="shared" si="2"/>
        <v>100</v>
      </c>
      <c r="S53" s="668">
        <v>0</v>
      </c>
      <c r="T53" s="772">
        <v>0</v>
      </c>
      <c r="U53" s="773"/>
      <c r="V53" s="509"/>
      <c r="W53" s="509"/>
      <c r="X53" s="509"/>
      <c r="Y53" s="509"/>
    </row>
    <row r="54" spans="1:25" s="452" customFormat="1" ht="24" customHeight="1">
      <c r="A54" s="453" t="s">
        <v>110</v>
      </c>
      <c r="B54" s="459" t="s">
        <v>111</v>
      </c>
      <c r="C54" s="447" t="s">
        <v>112</v>
      </c>
      <c r="D54" s="668">
        <v>0.625</v>
      </c>
      <c r="E54" s="464">
        <f t="shared" si="10"/>
        <v>0.625</v>
      </c>
      <c r="F54" s="668">
        <v>0</v>
      </c>
      <c r="G54" s="668">
        <v>0</v>
      </c>
      <c r="H54" s="668">
        <f t="shared" si="11"/>
        <v>0.625</v>
      </c>
      <c r="I54" s="666">
        <v>0</v>
      </c>
      <c r="J54" s="668">
        <f t="shared" si="12"/>
        <v>0.625</v>
      </c>
      <c r="K54" s="668">
        <v>0</v>
      </c>
      <c r="L54" s="668">
        <v>0</v>
      </c>
      <c r="M54" s="668">
        <v>0</v>
      </c>
      <c r="N54" s="667">
        <f t="shared" si="0"/>
        <v>0.625</v>
      </c>
      <c r="O54" s="668">
        <v>0</v>
      </c>
      <c r="P54" s="668">
        <f t="shared" si="1"/>
        <v>0.625</v>
      </c>
      <c r="Q54" s="668">
        <v>0</v>
      </c>
      <c r="R54" s="668">
        <f t="shared" si="2"/>
        <v>100</v>
      </c>
      <c r="S54" s="668">
        <v>0</v>
      </c>
      <c r="T54" s="772">
        <v>0</v>
      </c>
      <c r="U54" s="773"/>
      <c r="V54" s="509"/>
      <c r="W54" s="509"/>
      <c r="X54" s="509"/>
      <c r="Y54" s="509"/>
    </row>
    <row r="55" spans="1:25" s="452" customFormat="1">
      <c r="A55" s="453" t="s">
        <v>113</v>
      </c>
      <c r="B55" s="459" t="s">
        <v>114</v>
      </c>
      <c r="C55" s="447" t="s">
        <v>115</v>
      </c>
      <c r="D55" s="668">
        <v>0</v>
      </c>
      <c r="E55" s="464">
        <f t="shared" si="10"/>
        <v>0</v>
      </c>
      <c r="F55" s="668">
        <v>0</v>
      </c>
      <c r="G55" s="668">
        <v>0</v>
      </c>
      <c r="H55" s="668">
        <f t="shared" si="11"/>
        <v>0</v>
      </c>
      <c r="I55" s="666">
        <v>0</v>
      </c>
      <c r="J55" s="668">
        <f t="shared" si="12"/>
        <v>0</v>
      </c>
      <c r="K55" s="668">
        <v>0</v>
      </c>
      <c r="L55" s="668">
        <v>0</v>
      </c>
      <c r="M55" s="668">
        <v>0</v>
      </c>
      <c r="N55" s="667">
        <f t="shared" si="0"/>
        <v>0</v>
      </c>
      <c r="O55" s="668">
        <v>0</v>
      </c>
      <c r="P55" s="668">
        <f t="shared" si="1"/>
        <v>0</v>
      </c>
      <c r="Q55" s="668">
        <v>0</v>
      </c>
      <c r="R55" s="668" t="e">
        <f t="shared" si="2"/>
        <v>#DIV/0!</v>
      </c>
      <c r="S55" s="668">
        <v>0</v>
      </c>
      <c r="T55" s="772">
        <v>0</v>
      </c>
      <c r="U55" s="773"/>
      <c r="V55" s="509"/>
      <c r="W55" s="509"/>
      <c r="X55" s="509"/>
      <c r="Y55" s="509"/>
    </row>
    <row r="56" spans="1:25" s="551" customFormat="1" ht="63.75" customHeight="1">
      <c r="A56" s="453" t="s">
        <v>116</v>
      </c>
      <c r="B56" s="459" t="s">
        <v>117</v>
      </c>
      <c r="C56" s="447" t="s">
        <v>118</v>
      </c>
      <c r="D56" s="668">
        <v>0.47699999999999998</v>
      </c>
      <c r="E56" s="464">
        <f t="shared" si="10"/>
        <v>0.47699999999999998</v>
      </c>
      <c r="F56" s="668">
        <v>0</v>
      </c>
      <c r="G56" s="668">
        <v>0</v>
      </c>
      <c r="H56" s="668">
        <f t="shared" si="11"/>
        <v>0.47699999999999998</v>
      </c>
      <c r="I56" s="666">
        <v>0</v>
      </c>
      <c r="J56" s="668">
        <f t="shared" si="12"/>
        <v>0.47699999999999998</v>
      </c>
      <c r="K56" s="668">
        <v>0</v>
      </c>
      <c r="L56" s="668">
        <v>0</v>
      </c>
      <c r="M56" s="668">
        <v>0</v>
      </c>
      <c r="N56" s="667">
        <f t="shared" si="0"/>
        <v>0.47699999999999998</v>
      </c>
      <c r="O56" s="668">
        <v>0</v>
      </c>
      <c r="P56" s="668">
        <f t="shared" si="1"/>
        <v>0.47699999999999998</v>
      </c>
      <c r="Q56" s="668">
        <v>0</v>
      </c>
      <c r="R56" s="668">
        <f t="shared" si="2"/>
        <v>100</v>
      </c>
      <c r="S56" s="668">
        <v>0</v>
      </c>
      <c r="T56" s="772">
        <v>0</v>
      </c>
      <c r="U56" s="773"/>
      <c r="V56" s="509"/>
      <c r="W56" s="509"/>
      <c r="X56" s="509"/>
      <c r="Y56" s="509"/>
    </row>
    <row r="57" spans="1:25" s="452" customFormat="1" ht="22.5" customHeight="1">
      <c r="A57" s="453" t="s">
        <v>119</v>
      </c>
      <c r="B57" s="459" t="s">
        <v>120</v>
      </c>
      <c r="C57" s="447" t="s">
        <v>121</v>
      </c>
      <c r="D57" s="668">
        <v>0</v>
      </c>
      <c r="E57" s="464">
        <f t="shared" si="10"/>
        <v>0</v>
      </c>
      <c r="F57" s="668">
        <v>0</v>
      </c>
      <c r="G57" s="668">
        <v>0</v>
      </c>
      <c r="H57" s="668">
        <f t="shared" si="11"/>
        <v>0</v>
      </c>
      <c r="I57" s="666">
        <v>0</v>
      </c>
      <c r="J57" s="668">
        <f t="shared" si="12"/>
        <v>0</v>
      </c>
      <c r="K57" s="668">
        <v>0</v>
      </c>
      <c r="L57" s="668">
        <v>0</v>
      </c>
      <c r="M57" s="668">
        <v>0</v>
      </c>
      <c r="N57" s="667">
        <f t="shared" si="0"/>
        <v>0</v>
      </c>
      <c r="O57" s="668">
        <v>0</v>
      </c>
      <c r="P57" s="668">
        <f t="shared" si="1"/>
        <v>0</v>
      </c>
      <c r="Q57" s="668">
        <v>0</v>
      </c>
      <c r="R57" s="668" t="e">
        <f t="shared" si="2"/>
        <v>#DIV/0!</v>
      </c>
      <c r="S57" s="668">
        <v>0</v>
      </c>
      <c r="T57" s="772">
        <v>0</v>
      </c>
      <c r="U57" s="773"/>
      <c r="V57" s="509"/>
      <c r="W57" s="509"/>
      <c r="X57" s="509"/>
      <c r="Y57" s="509"/>
    </row>
    <row r="58" spans="1:25" s="551" customFormat="1" ht="74.25" customHeight="1">
      <c r="A58" s="453" t="s">
        <v>122</v>
      </c>
      <c r="B58" s="459" t="s">
        <v>123</v>
      </c>
      <c r="C58" s="447" t="s">
        <v>124</v>
      </c>
      <c r="D58" s="668">
        <v>0.35599999999999998</v>
      </c>
      <c r="E58" s="464">
        <f t="shared" si="10"/>
        <v>0.35599999999999998</v>
      </c>
      <c r="F58" s="668">
        <v>0</v>
      </c>
      <c r="G58" s="668">
        <v>0</v>
      </c>
      <c r="H58" s="668">
        <f t="shared" si="11"/>
        <v>0.35599999999999998</v>
      </c>
      <c r="I58" s="666">
        <v>0</v>
      </c>
      <c r="J58" s="668">
        <f t="shared" si="12"/>
        <v>0.35599999999999998</v>
      </c>
      <c r="K58" s="668">
        <v>0</v>
      </c>
      <c r="L58" s="668">
        <v>0</v>
      </c>
      <c r="M58" s="668">
        <v>0</v>
      </c>
      <c r="N58" s="667">
        <f t="shared" si="0"/>
        <v>0.35599999999999998</v>
      </c>
      <c r="O58" s="668">
        <v>0</v>
      </c>
      <c r="P58" s="668">
        <f t="shared" si="1"/>
        <v>0.35599999999999998</v>
      </c>
      <c r="Q58" s="668">
        <v>0</v>
      </c>
      <c r="R58" s="668">
        <f t="shared" si="2"/>
        <v>100</v>
      </c>
      <c r="S58" s="668">
        <v>0</v>
      </c>
      <c r="T58" s="772">
        <v>0</v>
      </c>
      <c r="U58" s="773"/>
      <c r="V58" s="509"/>
      <c r="W58" s="509"/>
      <c r="X58" s="509"/>
      <c r="Y58" s="509"/>
    </row>
    <row r="59" spans="1:25" s="452" customFormat="1" ht="30.75" thickBot="1">
      <c r="A59" s="460" t="s">
        <v>125</v>
      </c>
      <c r="B59" s="461" t="s">
        <v>126</v>
      </c>
      <c r="C59" s="462" t="s">
        <v>127</v>
      </c>
      <c r="D59" s="668">
        <v>0</v>
      </c>
      <c r="E59" s="464">
        <f t="shared" si="10"/>
        <v>0</v>
      </c>
      <c r="F59" s="668">
        <v>0</v>
      </c>
      <c r="G59" s="668">
        <v>0</v>
      </c>
      <c r="H59" s="668">
        <f t="shared" si="11"/>
        <v>0</v>
      </c>
      <c r="I59" s="668">
        <v>0</v>
      </c>
      <c r="J59" s="668">
        <f t="shared" si="12"/>
        <v>0</v>
      </c>
      <c r="K59" s="668">
        <v>0</v>
      </c>
      <c r="L59" s="668">
        <v>0</v>
      </c>
      <c r="M59" s="668">
        <v>0</v>
      </c>
      <c r="N59" s="668">
        <f t="shared" si="0"/>
        <v>0</v>
      </c>
      <c r="O59" s="668">
        <v>0</v>
      </c>
      <c r="P59" s="668">
        <f t="shared" si="1"/>
        <v>0</v>
      </c>
      <c r="Q59" s="668">
        <v>0</v>
      </c>
      <c r="R59" s="668" t="e">
        <f t="shared" si="2"/>
        <v>#DIV/0!</v>
      </c>
      <c r="S59" s="668">
        <v>0</v>
      </c>
      <c r="T59" s="776">
        <v>0</v>
      </c>
      <c r="U59" s="777"/>
      <c r="V59" s="509"/>
      <c r="W59" s="509"/>
      <c r="X59" s="509"/>
      <c r="Y59" s="509"/>
    </row>
    <row r="60" spans="1:25" s="452" customFormat="1">
      <c r="A60" s="456" t="s">
        <v>128</v>
      </c>
      <c r="B60" s="457" t="s">
        <v>129</v>
      </c>
      <c r="C60" s="458" t="s">
        <v>130</v>
      </c>
      <c r="D60" s="465">
        <v>0</v>
      </c>
      <c r="E60" s="464">
        <f t="shared" si="10"/>
        <v>0</v>
      </c>
      <c r="F60" s="465">
        <v>0</v>
      </c>
      <c r="G60" s="465">
        <v>0</v>
      </c>
      <c r="H60" s="668">
        <f t="shared" si="11"/>
        <v>0</v>
      </c>
      <c r="I60" s="465">
        <v>0</v>
      </c>
      <c r="J60" s="668">
        <f t="shared" si="12"/>
        <v>0</v>
      </c>
      <c r="K60" s="669">
        <v>0</v>
      </c>
      <c r="L60" s="668">
        <v>0</v>
      </c>
      <c r="M60" s="465">
        <v>0</v>
      </c>
      <c r="N60" s="670">
        <v>0</v>
      </c>
      <c r="O60" s="465">
        <v>0</v>
      </c>
      <c r="P60" s="465">
        <v>0</v>
      </c>
      <c r="Q60" s="465">
        <v>0</v>
      </c>
      <c r="R60" s="465">
        <v>0</v>
      </c>
      <c r="S60" s="465">
        <v>0</v>
      </c>
      <c r="T60" s="778">
        <v>0</v>
      </c>
      <c r="U60" s="779"/>
      <c r="V60" s="509"/>
      <c r="W60" s="509"/>
      <c r="X60" s="509"/>
      <c r="Y60" s="509"/>
    </row>
    <row r="61" spans="1:25" s="452" customFormat="1" ht="30">
      <c r="A61" s="453" t="s">
        <v>131</v>
      </c>
      <c r="B61" s="459" t="s">
        <v>132</v>
      </c>
      <c r="C61" s="447" t="s">
        <v>133</v>
      </c>
      <c r="D61" s="668">
        <v>0</v>
      </c>
      <c r="E61" s="464">
        <f t="shared" si="10"/>
        <v>0</v>
      </c>
      <c r="F61" s="668">
        <v>0</v>
      </c>
      <c r="G61" s="668">
        <v>0</v>
      </c>
      <c r="H61" s="668">
        <f t="shared" si="11"/>
        <v>0</v>
      </c>
      <c r="I61" s="668">
        <v>0</v>
      </c>
      <c r="J61" s="668">
        <f t="shared" si="12"/>
        <v>0</v>
      </c>
      <c r="K61" s="666">
        <v>0</v>
      </c>
      <c r="L61" s="668">
        <v>0</v>
      </c>
      <c r="M61" s="668">
        <v>0</v>
      </c>
      <c r="N61" s="667">
        <v>0</v>
      </c>
      <c r="O61" s="668">
        <v>0</v>
      </c>
      <c r="P61" s="668">
        <v>0</v>
      </c>
      <c r="Q61" s="668">
        <v>0</v>
      </c>
      <c r="R61" s="668">
        <v>0</v>
      </c>
      <c r="S61" s="668">
        <v>0</v>
      </c>
      <c r="T61" s="772">
        <v>0</v>
      </c>
      <c r="U61" s="773"/>
      <c r="V61" s="509"/>
      <c r="W61" s="509"/>
      <c r="X61" s="509"/>
      <c r="Y61" s="509"/>
    </row>
    <row r="62" spans="1:25" s="452" customFormat="1" ht="37.5" customHeight="1">
      <c r="A62" s="453" t="s">
        <v>134</v>
      </c>
      <c r="B62" s="446" t="s">
        <v>135</v>
      </c>
      <c r="C62" s="447" t="s">
        <v>136</v>
      </c>
      <c r="D62" s="668">
        <v>0</v>
      </c>
      <c r="E62" s="464">
        <f t="shared" si="10"/>
        <v>0</v>
      </c>
      <c r="F62" s="668">
        <v>0</v>
      </c>
      <c r="G62" s="668">
        <v>0</v>
      </c>
      <c r="H62" s="668">
        <f t="shared" si="11"/>
        <v>0</v>
      </c>
      <c r="I62" s="668">
        <v>0</v>
      </c>
      <c r="J62" s="668">
        <f t="shared" si="12"/>
        <v>0</v>
      </c>
      <c r="K62" s="666">
        <v>0</v>
      </c>
      <c r="L62" s="668">
        <v>0</v>
      </c>
      <c r="M62" s="668">
        <v>0</v>
      </c>
      <c r="N62" s="667">
        <v>0</v>
      </c>
      <c r="O62" s="668">
        <v>0</v>
      </c>
      <c r="P62" s="668">
        <v>0</v>
      </c>
      <c r="Q62" s="668">
        <v>0</v>
      </c>
      <c r="R62" s="668">
        <v>0</v>
      </c>
      <c r="S62" s="668">
        <v>0</v>
      </c>
      <c r="T62" s="772">
        <v>0</v>
      </c>
      <c r="U62" s="773"/>
      <c r="V62" s="509"/>
      <c r="W62" s="509"/>
      <c r="X62" s="509"/>
      <c r="Y62" s="509"/>
    </row>
    <row r="63" spans="1:25" s="452" customFormat="1" ht="30.75" thickBot="1">
      <c r="A63" s="460" t="s">
        <v>137</v>
      </c>
      <c r="B63" s="467" t="s">
        <v>138</v>
      </c>
      <c r="C63" s="462" t="s">
        <v>139</v>
      </c>
      <c r="D63" s="463">
        <v>0</v>
      </c>
      <c r="E63" s="466">
        <f>D63</f>
        <v>0</v>
      </c>
      <c r="F63" s="463">
        <v>0</v>
      </c>
      <c r="G63" s="463">
        <v>0</v>
      </c>
      <c r="H63" s="463">
        <f>D63</f>
        <v>0</v>
      </c>
      <c r="I63" s="463">
        <v>0</v>
      </c>
      <c r="J63" s="463">
        <f>D63</f>
        <v>0</v>
      </c>
      <c r="K63" s="662">
        <v>0</v>
      </c>
      <c r="L63" s="463">
        <v>0</v>
      </c>
      <c r="M63" s="463">
        <v>0</v>
      </c>
      <c r="N63" s="663">
        <v>0</v>
      </c>
      <c r="O63" s="463">
        <v>0</v>
      </c>
      <c r="P63" s="463">
        <v>0</v>
      </c>
      <c r="Q63" s="463">
        <v>0</v>
      </c>
      <c r="R63" s="463">
        <v>0</v>
      </c>
      <c r="S63" s="463">
        <v>0</v>
      </c>
      <c r="T63" s="774">
        <v>0</v>
      </c>
      <c r="U63" s="775"/>
      <c r="V63" s="509"/>
      <c r="W63" s="509"/>
      <c r="X63" s="509"/>
      <c r="Y63" s="509"/>
    </row>
    <row r="64" spans="1:25" ht="15.75" customHeight="1">
      <c r="D64" s="21"/>
    </row>
    <row r="65" spans="1:18" ht="49.5" customHeight="1">
      <c r="A65" s="744" t="s">
        <v>140</v>
      </c>
      <c r="B65" s="744"/>
      <c r="C65" s="744"/>
      <c r="D65" s="744"/>
      <c r="E65" s="744"/>
      <c r="F65" s="744"/>
      <c r="G65" s="744"/>
      <c r="H65" s="744"/>
      <c r="I65" s="744"/>
      <c r="J65" s="744"/>
      <c r="K65" s="744"/>
      <c r="L65" s="13"/>
      <c r="M65" s="13"/>
      <c r="N65" s="13"/>
      <c r="O65" s="13"/>
      <c r="P65" s="13"/>
      <c r="Q65" s="129"/>
      <c r="R65" s="129"/>
    </row>
    <row r="66" spans="1:18" ht="15.75" customHeight="1">
      <c r="A66" s="129"/>
      <c r="B66" s="119"/>
      <c r="C66" s="119"/>
      <c r="D66" s="15"/>
      <c r="E66" s="15"/>
      <c r="F66" s="15"/>
      <c r="G66" s="15"/>
      <c r="H66" s="15"/>
      <c r="I66" s="15"/>
      <c r="J66" s="119"/>
      <c r="K66" s="15"/>
      <c r="L66" s="119"/>
      <c r="M66" s="129"/>
      <c r="N66" s="119"/>
      <c r="O66" s="119"/>
      <c r="P66" s="119"/>
      <c r="Q66" s="129"/>
      <c r="R66" s="129"/>
    </row>
  </sheetData>
  <autoFilter ref="A19:BP63" xr:uid="{9D9B92F7-5CB3-4629-A050-FF250851BE6A}">
    <filterColumn colId="19" showButton="0"/>
  </autoFilter>
  <mergeCells count="69">
    <mergeCell ref="T63:U63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44:U44"/>
    <mergeCell ref="T45:U45"/>
    <mergeCell ref="T46:U46"/>
    <mergeCell ref="T47:U47"/>
    <mergeCell ref="T48:U48"/>
    <mergeCell ref="T39:U39"/>
    <mergeCell ref="T40:U40"/>
    <mergeCell ref="T41:U41"/>
    <mergeCell ref="T42:U42"/>
    <mergeCell ref="T43:U43"/>
    <mergeCell ref="T34:U34"/>
    <mergeCell ref="T35:U35"/>
    <mergeCell ref="T36:U36"/>
    <mergeCell ref="T37:U37"/>
    <mergeCell ref="T38:U38"/>
    <mergeCell ref="T29:U29"/>
    <mergeCell ref="T30:U30"/>
    <mergeCell ref="T31:U31"/>
    <mergeCell ref="T32:U32"/>
    <mergeCell ref="T33:U33"/>
    <mergeCell ref="T24:U24"/>
    <mergeCell ref="T25:U25"/>
    <mergeCell ref="T26:U26"/>
    <mergeCell ref="T27:U27"/>
    <mergeCell ref="T28:U28"/>
    <mergeCell ref="A65:K65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3:U23"/>
    <mergeCell ref="J17:K17"/>
    <mergeCell ref="T20:U20"/>
    <mergeCell ref="T21:U21"/>
    <mergeCell ref="T22:U22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2" manualBreakCount="2">
    <brk id="9" max="33" man="1"/>
    <brk id="32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7926-BB0E-48C5-8982-22F14B2903A8}">
  <sheetPr>
    <tabColor rgb="FFFF0000"/>
  </sheetPr>
  <dimension ref="A1:J459"/>
  <sheetViews>
    <sheetView topLeftCell="A427" zoomScale="85" zoomScaleNormal="85" workbookViewId="0">
      <selection activeCell="H448" sqref="H448"/>
    </sheetView>
  </sheetViews>
  <sheetFormatPr defaultColWidth="9" defaultRowHeight="15.75" customHeight="1"/>
  <cols>
    <col min="1" max="1" width="9.75" style="252" customWidth="1"/>
    <col min="2" max="2" width="80.75" style="249" customWidth="1"/>
    <col min="3" max="3" width="10.75" style="250" customWidth="1"/>
    <col min="4" max="4" width="14.25" style="250" customWidth="1"/>
    <col min="5" max="5" width="19.375" style="251" customWidth="1"/>
    <col min="6" max="6" width="23.625" style="251" customWidth="1"/>
    <col min="7" max="7" width="47.125" style="141" customWidth="1"/>
    <col min="8" max="8" width="16.75" style="141" customWidth="1"/>
    <col min="9" max="10" width="9" style="141" customWidth="1"/>
    <col min="11" max="16384" width="9" style="141"/>
  </cols>
  <sheetData>
    <row r="1" spans="1:8" ht="18.75">
      <c r="A1" s="141"/>
      <c r="B1" s="141"/>
      <c r="C1" s="141"/>
      <c r="D1" s="141"/>
      <c r="E1" s="141"/>
      <c r="F1" s="141"/>
      <c r="H1" s="142" t="s">
        <v>1068</v>
      </c>
    </row>
    <row r="2" spans="1:8" ht="18.75">
      <c r="A2" s="141"/>
      <c r="B2" s="141"/>
      <c r="C2" s="141"/>
      <c r="D2" s="141"/>
      <c r="E2" s="141"/>
      <c r="F2" s="141"/>
      <c r="H2" s="142" t="s">
        <v>1</v>
      </c>
    </row>
    <row r="3" spans="1:8" ht="18.75">
      <c r="A3" s="141"/>
      <c r="B3" s="141"/>
      <c r="C3" s="141"/>
      <c r="D3" s="141"/>
      <c r="E3" s="141"/>
      <c r="F3" s="141"/>
      <c r="H3" s="143" t="s">
        <v>2</v>
      </c>
    </row>
    <row r="4" spans="1:8" ht="18.75">
      <c r="A4" s="141"/>
      <c r="B4" s="141"/>
      <c r="C4" s="141"/>
      <c r="D4" s="141"/>
      <c r="E4" s="141"/>
      <c r="F4" s="141"/>
      <c r="H4" s="142"/>
    </row>
    <row r="5" spans="1:8" ht="18.75">
      <c r="A5" s="141"/>
      <c r="B5" s="141"/>
      <c r="C5" s="141"/>
      <c r="D5" s="141"/>
      <c r="E5" s="141"/>
      <c r="F5" s="141"/>
      <c r="H5" s="142"/>
    </row>
    <row r="6" spans="1:8">
      <c r="A6" s="957" t="s">
        <v>1142</v>
      </c>
      <c r="B6" s="957"/>
      <c r="C6" s="957"/>
      <c r="D6" s="957"/>
      <c r="E6" s="957"/>
      <c r="F6" s="957"/>
      <c r="G6" s="957"/>
      <c r="H6" s="957"/>
    </row>
    <row r="7" spans="1:8" ht="41.25" customHeight="1">
      <c r="A7" s="957"/>
      <c r="B7" s="957"/>
      <c r="C7" s="957"/>
      <c r="D7" s="957"/>
      <c r="E7" s="957"/>
      <c r="F7" s="957"/>
      <c r="G7" s="957"/>
      <c r="H7" s="957"/>
    </row>
    <row r="9" spans="1:8" ht="18.75">
      <c r="A9" s="911" t="s">
        <v>1070</v>
      </c>
      <c r="B9" s="911"/>
      <c r="C9" s="911"/>
      <c r="D9" s="911"/>
      <c r="E9" s="911"/>
      <c r="F9" s="911"/>
      <c r="G9" s="911"/>
      <c r="H9" s="911"/>
    </row>
    <row r="10" spans="1:8">
      <c r="A10" s="958" t="s">
        <v>4</v>
      </c>
      <c r="B10" s="958"/>
      <c r="C10" s="958"/>
      <c r="D10" s="958"/>
      <c r="E10" s="958"/>
      <c r="F10" s="958"/>
      <c r="G10" s="958"/>
      <c r="H10" s="958"/>
    </row>
    <row r="11" spans="1:8" ht="15.75" customHeight="1">
      <c r="A11" s="911" t="s">
        <v>1076</v>
      </c>
      <c r="B11" s="911"/>
      <c r="C11" s="911"/>
      <c r="D11" s="911"/>
      <c r="E11" s="911"/>
      <c r="F11" s="911"/>
      <c r="G11" s="911"/>
      <c r="H11" s="911"/>
    </row>
    <row r="12" spans="1:8" ht="18.75">
      <c r="A12" s="911" t="s">
        <v>1107</v>
      </c>
      <c r="B12" s="911"/>
      <c r="C12" s="911"/>
      <c r="D12" s="911"/>
      <c r="E12" s="911"/>
      <c r="F12" s="911"/>
      <c r="G12" s="911"/>
      <c r="H12" s="911"/>
    </row>
    <row r="13" spans="1:8" ht="18.75">
      <c r="A13" s="141"/>
      <c r="B13" s="145"/>
      <c r="C13" s="141"/>
      <c r="D13" s="141"/>
      <c r="E13" s="141"/>
      <c r="F13" s="141"/>
    </row>
    <row r="14" spans="1:8" ht="42.75" customHeight="1">
      <c r="A14" s="935" t="s">
        <v>1081</v>
      </c>
      <c r="B14" s="935"/>
      <c r="C14" s="935"/>
      <c r="D14" s="935"/>
      <c r="E14" s="935"/>
      <c r="F14" s="935"/>
      <c r="G14" s="935"/>
      <c r="H14" s="935"/>
    </row>
    <row r="15" spans="1:8">
      <c r="A15" s="958" t="s">
        <v>253</v>
      </c>
      <c r="B15" s="958"/>
      <c r="C15" s="141"/>
      <c r="D15" s="141"/>
      <c r="E15" s="141"/>
      <c r="F15" s="141"/>
    </row>
    <row r="16" spans="1:8">
      <c r="A16" s="141"/>
      <c r="B16" s="141"/>
      <c r="C16" s="141"/>
      <c r="D16" s="141"/>
      <c r="E16" s="141"/>
      <c r="F16" s="141"/>
    </row>
    <row r="17" spans="1:9" ht="65.25" customHeight="1">
      <c r="A17" s="141"/>
      <c r="B17" s="141"/>
      <c r="C17" s="141"/>
      <c r="D17" s="141"/>
      <c r="E17" s="141"/>
      <c r="F17" s="141"/>
    </row>
    <row r="18" spans="1:9" ht="21" thickBot="1">
      <c r="A18" s="959" t="s">
        <v>254</v>
      </c>
      <c r="B18" s="959"/>
      <c r="C18" s="959"/>
      <c r="D18" s="959"/>
      <c r="E18" s="959"/>
      <c r="F18" s="959"/>
      <c r="G18" s="959"/>
      <c r="H18" s="959"/>
    </row>
    <row r="19" spans="1:9" s="146" customFormat="1" ht="66" customHeight="1">
      <c r="A19" s="967" t="s">
        <v>255</v>
      </c>
      <c r="B19" s="969" t="s">
        <v>256</v>
      </c>
      <c r="C19" s="971" t="s">
        <v>257</v>
      </c>
      <c r="D19" s="973" t="s">
        <v>1125</v>
      </c>
      <c r="E19" s="974"/>
      <c r="F19" s="975" t="s">
        <v>1069</v>
      </c>
      <c r="G19" s="974"/>
      <c r="H19" s="960" t="s">
        <v>11</v>
      </c>
    </row>
    <row r="20" spans="1:9" s="146" customFormat="1" ht="48" customHeight="1">
      <c r="A20" s="968"/>
      <c r="B20" s="970"/>
      <c r="C20" s="972"/>
      <c r="D20" s="147" t="s">
        <v>258</v>
      </c>
      <c r="E20" s="148" t="s">
        <v>13</v>
      </c>
      <c r="F20" s="148" t="s">
        <v>259</v>
      </c>
      <c r="G20" s="147" t="s">
        <v>260</v>
      </c>
      <c r="H20" s="961"/>
    </row>
    <row r="21" spans="1:9" s="153" customFormat="1" ht="16.5" thickBot="1">
      <c r="A21" s="149">
        <v>1</v>
      </c>
      <c r="B21" s="150">
        <v>2</v>
      </c>
      <c r="C21" s="151">
        <v>3</v>
      </c>
      <c r="D21" s="152">
        <v>4</v>
      </c>
      <c r="E21" s="149">
        <v>5</v>
      </c>
      <c r="F21" s="149" t="s">
        <v>261</v>
      </c>
      <c r="G21" s="150">
        <v>7</v>
      </c>
      <c r="H21" s="150">
        <v>8</v>
      </c>
      <c r="I21" s="141"/>
    </row>
    <row r="22" spans="1:9" s="153" customFormat="1" ht="19.5" thickBot="1">
      <c r="A22" s="962" t="s">
        <v>262</v>
      </c>
      <c r="B22" s="963"/>
      <c r="C22" s="963"/>
      <c r="D22" s="963"/>
      <c r="E22" s="963"/>
      <c r="F22" s="963"/>
      <c r="G22" s="963"/>
      <c r="H22" s="964"/>
      <c r="I22" s="141"/>
    </row>
    <row r="23" spans="1:9" s="153" customFormat="1">
      <c r="A23" s="154" t="s">
        <v>263</v>
      </c>
      <c r="B23" s="155" t="s">
        <v>264</v>
      </c>
      <c r="C23" s="156" t="s">
        <v>265</v>
      </c>
      <c r="D23" s="157">
        <v>381.68</v>
      </c>
      <c r="E23" s="158">
        <v>41.056183340000004</v>
      </c>
      <c r="F23" s="158">
        <f>D23-E23</f>
        <v>340.62381665999999</v>
      </c>
      <c r="G23" s="159">
        <f>F23/D23*100</f>
        <v>89.243297175644514</v>
      </c>
      <c r="H23" s="160"/>
      <c r="I23" s="141"/>
    </row>
    <row r="24" spans="1:9" s="153" customFormat="1">
      <c r="A24" s="161" t="s">
        <v>266</v>
      </c>
      <c r="B24" s="162" t="s">
        <v>267</v>
      </c>
      <c r="C24" s="163" t="s">
        <v>265</v>
      </c>
      <c r="D24" s="137">
        <v>0</v>
      </c>
      <c r="E24" s="164">
        <v>0</v>
      </c>
      <c r="F24" s="164">
        <v>0</v>
      </c>
      <c r="G24" s="165" t="s">
        <v>174</v>
      </c>
      <c r="H24" s="140"/>
      <c r="I24" s="141"/>
    </row>
    <row r="25" spans="1:9" s="153" customFormat="1" ht="31.5">
      <c r="A25" s="161" t="s">
        <v>268</v>
      </c>
      <c r="B25" s="166" t="s">
        <v>269</v>
      </c>
      <c r="C25" s="163" t="s">
        <v>265</v>
      </c>
      <c r="D25" s="137">
        <v>0</v>
      </c>
      <c r="E25" s="164">
        <v>0</v>
      </c>
      <c r="F25" s="164">
        <v>0</v>
      </c>
      <c r="G25" s="165" t="s">
        <v>174</v>
      </c>
      <c r="H25" s="140"/>
      <c r="I25" s="141"/>
    </row>
    <row r="26" spans="1:9" s="153" customFormat="1" ht="31.5">
      <c r="A26" s="161" t="s">
        <v>270</v>
      </c>
      <c r="B26" s="166" t="s">
        <v>271</v>
      </c>
      <c r="C26" s="163" t="s">
        <v>265</v>
      </c>
      <c r="D26" s="137">
        <v>0</v>
      </c>
      <c r="E26" s="164">
        <v>0</v>
      </c>
      <c r="F26" s="164">
        <v>0</v>
      </c>
      <c r="G26" s="165" t="s">
        <v>174</v>
      </c>
      <c r="H26" s="140"/>
      <c r="I26" s="141"/>
    </row>
    <row r="27" spans="1:9" s="153" customFormat="1" ht="31.5">
      <c r="A27" s="161" t="s">
        <v>272</v>
      </c>
      <c r="B27" s="166" t="s">
        <v>273</v>
      </c>
      <c r="C27" s="163" t="s">
        <v>265</v>
      </c>
      <c r="D27" s="137">
        <v>0</v>
      </c>
      <c r="E27" s="164">
        <v>0</v>
      </c>
      <c r="F27" s="164">
        <v>0</v>
      </c>
      <c r="G27" s="165" t="s">
        <v>174</v>
      </c>
      <c r="H27" s="140"/>
      <c r="I27" s="141"/>
    </row>
    <row r="28" spans="1:9" s="153" customFormat="1">
      <c r="A28" s="161" t="s">
        <v>32</v>
      </c>
      <c r="B28" s="162" t="s">
        <v>274</v>
      </c>
      <c r="C28" s="163" t="s">
        <v>265</v>
      </c>
      <c r="D28" s="137">
        <v>0</v>
      </c>
      <c r="E28" s="164">
        <v>0</v>
      </c>
      <c r="F28" s="164">
        <v>0</v>
      </c>
      <c r="G28" s="165" t="s">
        <v>174</v>
      </c>
      <c r="H28" s="140"/>
      <c r="I28" s="141"/>
    </row>
    <row r="29" spans="1:9" s="153" customFormat="1">
      <c r="A29" s="161" t="s">
        <v>275</v>
      </c>
      <c r="B29" s="162" t="s">
        <v>276</v>
      </c>
      <c r="C29" s="163" t="s">
        <v>265</v>
      </c>
      <c r="D29" s="253">
        <v>378.67599999999999</v>
      </c>
      <c r="E29" s="164">
        <v>37.412185120000004</v>
      </c>
      <c r="F29" s="164">
        <f>D29-E29</f>
        <v>341.26381487999998</v>
      </c>
      <c r="G29" s="165">
        <f>F29/D29*100</f>
        <v>90.120265049805099</v>
      </c>
      <c r="H29" s="140"/>
      <c r="I29" s="141"/>
    </row>
    <row r="30" spans="1:9" s="153" customFormat="1" ht="15.75" customHeight="1">
      <c r="A30" s="161" t="s">
        <v>61</v>
      </c>
      <c r="B30" s="162" t="s">
        <v>277</v>
      </c>
      <c r="C30" s="163" t="s">
        <v>265</v>
      </c>
      <c r="D30" s="137">
        <v>0</v>
      </c>
      <c r="E30" s="164">
        <v>0</v>
      </c>
      <c r="F30" s="164">
        <v>0</v>
      </c>
      <c r="G30" s="165" t="s">
        <v>174</v>
      </c>
      <c r="H30" s="140"/>
      <c r="I30" s="141"/>
    </row>
    <row r="31" spans="1:9" s="153" customFormat="1">
      <c r="A31" s="161" t="s">
        <v>278</v>
      </c>
      <c r="B31" s="162" t="s">
        <v>279</v>
      </c>
      <c r="C31" s="163" t="s">
        <v>265</v>
      </c>
      <c r="D31" s="137">
        <v>2</v>
      </c>
      <c r="E31" s="164">
        <v>0.40525061000000007</v>
      </c>
      <c r="F31" s="164">
        <f>D31-E31</f>
        <v>1.59474939</v>
      </c>
      <c r="G31" s="165">
        <f t="shared" ref="G31" si="0">F31/D31*100</f>
        <v>79.737469500000003</v>
      </c>
      <c r="H31" s="140"/>
      <c r="I31" s="141"/>
    </row>
    <row r="32" spans="1:9" s="153" customFormat="1">
      <c r="A32" s="161" t="s">
        <v>96</v>
      </c>
      <c r="B32" s="162" t="s">
        <v>280</v>
      </c>
      <c r="C32" s="163" t="s">
        <v>265</v>
      </c>
      <c r="D32" s="137">
        <v>0</v>
      </c>
      <c r="E32" s="164">
        <v>0</v>
      </c>
      <c r="F32" s="164">
        <v>0</v>
      </c>
      <c r="G32" s="165" t="s">
        <v>174</v>
      </c>
      <c r="H32" s="140"/>
      <c r="I32" s="141"/>
    </row>
    <row r="33" spans="1:9" s="153" customFormat="1">
      <c r="A33" s="161" t="s">
        <v>281</v>
      </c>
      <c r="B33" s="162" t="s">
        <v>282</v>
      </c>
      <c r="C33" s="163" t="s">
        <v>265</v>
      </c>
      <c r="D33" s="137">
        <v>0</v>
      </c>
      <c r="E33" s="164">
        <v>0</v>
      </c>
      <c r="F33" s="164">
        <v>0</v>
      </c>
      <c r="G33" s="165" t="s">
        <v>174</v>
      </c>
      <c r="H33" s="140"/>
      <c r="I33" s="141"/>
    </row>
    <row r="34" spans="1:9" s="153" customFormat="1" ht="31.5">
      <c r="A34" s="161" t="s">
        <v>283</v>
      </c>
      <c r="B34" s="166" t="s">
        <v>284</v>
      </c>
      <c r="C34" s="163" t="s">
        <v>265</v>
      </c>
      <c r="D34" s="137">
        <v>0</v>
      </c>
      <c r="E34" s="164">
        <v>0</v>
      </c>
      <c r="F34" s="164">
        <v>0</v>
      </c>
      <c r="G34" s="165" t="s">
        <v>174</v>
      </c>
      <c r="H34" s="140"/>
      <c r="I34" s="141"/>
    </row>
    <row r="35" spans="1:9" s="153" customFormat="1">
      <c r="A35" s="161" t="s">
        <v>285</v>
      </c>
      <c r="B35" s="167" t="s">
        <v>286</v>
      </c>
      <c r="C35" s="163" t="s">
        <v>265</v>
      </c>
      <c r="D35" s="137">
        <v>0</v>
      </c>
      <c r="E35" s="164">
        <v>0</v>
      </c>
      <c r="F35" s="164">
        <v>0</v>
      </c>
      <c r="G35" s="165" t="s">
        <v>174</v>
      </c>
      <c r="H35" s="140"/>
      <c r="I35" s="141"/>
    </row>
    <row r="36" spans="1:9" s="153" customFormat="1">
      <c r="A36" s="161" t="s">
        <v>287</v>
      </c>
      <c r="B36" s="167" t="s">
        <v>288</v>
      </c>
      <c r="C36" s="163" t="s">
        <v>265</v>
      </c>
      <c r="D36" s="137">
        <v>0</v>
      </c>
      <c r="E36" s="164">
        <v>0</v>
      </c>
      <c r="F36" s="164">
        <v>0</v>
      </c>
      <c r="G36" s="165" t="s">
        <v>174</v>
      </c>
      <c r="H36" s="140"/>
      <c r="I36" s="141"/>
    </row>
    <row r="37" spans="1:9" s="153" customFormat="1" ht="16.5" thickBot="1">
      <c r="A37" s="161" t="s">
        <v>289</v>
      </c>
      <c r="B37" s="162" t="s">
        <v>290</v>
      </c>
      <c r="C37" s="163" t="s">
        <v>265</v>
      </c>
      <c r="D37" s="137">
        <v>1</v>
      </c>
      <c r="E37" s="164">
        <v>3.2387476100000003</v>
      </c>
      <c r="F37" s="164">
        <f>D37-E37</f>
        <v>-2.2387476100000003</v>
      </c>
      <c r="G37" s="165">
        <f>F37/D37*100</f>
        <v>-223.87476100000003</v>
      </c>
      <c r="H37" s="140"/>
      <c r="I37" s="141"/>
    </row>
    <row r="38" spans="1:9" s="153" customFormat="1" ht="31.5">
      <c r="A38" s="161" t="s">
        <v>291</v>
      </c>
      <c r="B38" s="155" t="s">
        <v>292</v>
      </c>
      <c r="C38" s="163" t="s">
        <v>265</v>
      </c>
      <c r="D38" s="137">
        <v>364.36</v>
      </c>
      <c r="E38" s="136">
        <v>59.022041729999998</v>
      </c>
      <c r="F38" s="136">
        <f>D38-E38</f>
        <v>305.33795827</v>
      </c>
      <c r="G38" s="165">
        <f>F38/D38*100</f>
        <v>83.801174187616638</v>
      </c>
      <c r="H38" s="140"/>
      <c r="I38" s="141"/>
    </row>
    <row r="39" spans="1:9" s="153" customFormat="1">
      <c r="A39" s="161" t="s">
        <v>293</v>
      </c>
      <c r="B39" s="162" t="s">
        <v>267</v>
      </c>
      <c r="C39" s="163" t="s">
        <v>265</v>
      </c>
      <c r="D39" s="137">
        <v>0</v>
      </c>
      <c r="E39" s="168">
        <v>0</v>
      </c>
      <c r="F39" s="168">
        <v>0</v>
      </c>
      <c r="G39" s="165" t="s">
        <v>174</v>
      </c>
      <c r="H39" s="140"/>
      <c r="I39" s="141"/>
    </row>
    <row r="40" spans="1:9" s="153" customFormat="1" ht="31.5">
      <c r="A40" s="161" t="s">
        <v>294</v>
      </c>
      <c r="B40" s="169" t="s">
        <v>269</v>
      </c>
      <c r="C40" s="163" t="s">
        <v>265</v>
      </c>
      <c r="D40" s="137">
        <v>0</v>
      </c>
      <c r="E40" s="168">
        <v>0</v>
      </c>
      <c r="F40" s="168">
        <v>0</v>
      </c>
      <c r="G40" s="165" t="s">
        <v>174</v>
      </c>
      <c r="H40" s="140"/>
      <c r="I40" s="141"/>
    </row>
    <row r="41" spans="1:9" s="153" customFormat="1" ht="31.5">
      <c r="A41" s="161" t="s">
        <v>295</v>
      </c>
      <c r="B41" s="169" t="s">
        <v>271</v>
      </c>
      <c r="C41" s="163" t="s">
        <v>265</v>
      </c>
      <c r="D41" s="137">
        <v>0</v>
      </c>
      <c r="E41" s="168">
        <v>0</v>
      </c>
      <c r="F41" s="168">
        <v>0</v>
      </c>
      <c r="G41" s="165" t="s">
        <v>174</v>
      </c>
      <c r="H41" s="140"/>
      <c r="I41" s="141"/>
    </row>
    <row r="42" spans="1:9" s="153" customFormat="1" ht="31.5">
      <c r="A42" s="161" t="s">
        <v>296</v>
      </c>
      <c r="B42" s="169" t="s">
        <v>273</v>
      </c>
      <c r="C42" s="163" t="s">
        <v>265</v>
      </c>
      <c r="D42" s="137">
        <v>0</v>
      </c>
      <c r="E42" s="168">
        <v>0</v>
      </c>
      <c r="F42" s="168">
        <v>0</v>
      </c>
      <c r="G42" s="165" t="s">
        <v>174</v>
      </c>
      <c r="H42" s="140"/>
      <c r="I42" s="141"/>
    </row>
    <row r="43" spans="1:9" s="153" customFormat="1">
      <c r="A43" s="161" t="s">
        <v>297</v>
      </c>
      <c r="B43" s="162" t="s">
        <v>274</v>
      </c>
      <c r="C43" s="163" t="s">
        <v>265</v>
      </c>
      <c r="D43" s="137">
        <v>0</v>
      </c>
      <c r="E43" s="168">
        <v>0</v>
      </c>
      <c r="F43" s="168">
        <v>0</v>
      </c>
      <c r="G43" s="165" t="s">
        <v>174</v>
      </c>
      <c r="H43" s="140"/>
      <c r="I43" s="141"/>
    </row>
    <row r="44" spans="1:9" s="153" customFormat="1">
      <c r="A44" s="161" t="s">
        <v>298</v>
      </c>
      <c r="B44" s="162" t="s">
        <v>276</v>
      </c>
      <c r="C44" s="163" t="s">
        <v>265</v>
      </c>
      <c r="D44" s="137">
        <v>357.6</v>
      </c>
      <c r="E44" s="168">
        <v>42.824479669999995</v>
      </c>
      <c r="F44" s="168">
        <f>D44-E44</f>
        <v>314.77552033000001</v>
      </c>
      <c r="G44" s="168">
        <f>F44/D44*100</f>
        <v>88.024474365212527</v>
      </c>
      <c r="H44" s="140"/>
      <c r="I44" s="141"/>
    </row>
    <row r="45" spans="1:9" s="153" customFormat="1">
      <c r="A45" s="161" t="s">
        <v>299</v>
      </c>
      <c r="B45" s="162" t="s">
        <v>277</v>
      </c>
      <c r="C45" s="163" t="s">
        <v>265</v>
      </c>
      <c r="D45" s="137">
        <v>0</v>
      </c>
      <c r="E45" s="168">
        <v>0</v>
      </c>
      <c r="F45" s="168">
        <v>0</v>
      </c>
      <c r="G45" s="168"/>
      <c r="H45" s="140"/>
      <c r="I45" s="141"/>
    </row>
    <row r="46" spans="1:9" s="153" customFormat="1">
      <c r="A46" s="161" t="s">
        <v>300</v>
      </c>
      <c r="B46" s="162" t="s">
        <v>279</v>
      </c>
      <c r="C46" s="163" t="s">
        <v>265</v>
      </c>
      <c r="D46" s="137">
        <v>6.5869999999999989</v>
      </c>
      <c r="E46" s="136">
        <v>0.78978711000000001</v>
      </c>
      <c r="F46" s="168">
        <f>D46-E46</f>
        <v>5.7972128899999991</v>
      </c>
      <c r="G46" s="168">
        <f t="shared" ref="G46:G75" si="1">F46/D46*100</f>
        <v>88.009911795961742</v>
      </c>
      <c r="H46" s="140"/>
      <c r="I46" s="141"/>
    </row>
    <row r="47" spans="1:9" s="153" customFormat="1">
      <c r="A47" s="161" t="s">
        <v>301</v>
      </c>
      <c r="B47" s="162" t="s">
        <v>280</v>
      </c>
      <c r="C47" s="163" t="s">
        <v>265</v>
      </c>
      <c r="D47" s="137">
        <v>0</v>
      </c>
      <c r="E47" s="168">
        <v>0</v>
      </c>
      <c r="F47" s="168">
        <v>0</v>
      </c>
      <c r="G47" s="165" t="s">
        <v>174</v>
      </c>
      <c r="H47" s="140"/>
      <c r="I47" s="141"/>
    </row>
    <row r="48" spans="1:9" s="153" customFormat="1" ht="15.75" customHeight="1">
      <c r="A48" s="161" t="s">
        <v>302</v>
      </c>
      <c r="B48" s="162" t="s">
        <v>282</v>
      </c>
      <c r="C48" s="163" t="s">
        <v>265</v>
      </c>
      <c r="D48" s="137">
        <v>0</v>
      </c>
      <c r="E48" s="168">
        <v>0</v>
      </c>
      <c r="F48" s="168">
        <v>0</v>
      </c>
      <c r="G48" s="165" t="s">
        <v>174</v>
      </c>
      <c r="H48" s="140"/>
      <c r="I48" s="141"/>
    </row>
    <row r="49" spans="1:9" s="153" customFormat="1" ht="31.5">
      <c r="A49" s="161" t="s">
        <v>303</v>
      </c>
      <c r="B49" s="166" t="s">
        <v>284</v>
      </c>
      <c r="C49" s="163" t="s">
        <v>265</v>
      </c>
      <c r="D49" s="137">
        <v>0</v>
      </c>
      <c r="E49" s="168">
        <v>0</v>
      </c>
      <c r="F49" s="168">
        <v>0</v>
      </c>
      <c r="G49" s="165" t="s">
        <v>174</v>
      </c>
      <c r="H49" s="140"/>
      <c r="I49" s="141"/>
    </row>
    <row r="50" spans="1:9" s="153" customFormat="1">
      <c r="A50" s="161" t="s">
        <v>304</v>
      </c>
      <c r="B50" s="169" t="s">
        <v>286</v>
      </c>
      <c r="C50" s="163" t="s">
        <v>265</v>
      </c>
      <c r="D50" s="137">
        <v>0</v>
      </c>
      <c r="E50" s="168">
        <v>0</v>
      </c>
      <c r="F50" s="168">
        <v>0</v>
      </c>
      <c r="G50" s="165" t="s">
        <v>174</v>
      </c>
      <c r="H50" s="140"/>
      <c r="I50" s="141"/>
    </row>
    <row r="51" spans="1:9" s="153" customFormat="1">
      <c r="A51" s="161" t="s">
        <v>305</v>
      </c>
      <c r="B51" s="169" t="s">
        <v>288</v>
      </c>
      <c r="C51" s="163" t="s">
        <v>265</v>
      </c>
      <c r="D51" s="137">
        <v>0</v>
      </c>
      <c r="E51" s="168">
        <v>0</v>
      </c>
      <c r="F51" s="168">
        <v>0</v>
      </c>
      <c r="G51" s="165" t="s">
        <v>174</v>
      </c>
      <c r="H51" s="140"/>
      <c r="I51" s="141"/>
    </row>
    <row r="52" spans="1:9" s="153" customFormat="1">
      <c r="A52" s="161" t="s">
        <v>306</v>
      </c>
      <c r="B52" s="162" t="s">
        <v>290</v>
      </c>
      <c r="C52" s="163" t="s">
        <v>265</v>
      </c>
      <c r="D52" s="137">
        <v>0.18075911311537018</v>
      </c>
      <c r="E52" s="136">
        <v>0.50856178000000007</v>
      </c>
      <c r="F52" s="168">
        <f>D52-E52</f>
        <v>-0.32780266688462989</v>
      </c>
      <c r="G52" s="168">
        <f t="shared" si="1"/>
        <v>-181.34779554677755</v>
      </c>
      <c r="H52" s="140"/>
      <c r="I52" s="141"/>
    </row>
    <row r="53" spans="1:9" s="153" customFormat="1">
      <c r="A53" s="161" t="s">
        <v>307</v>
      </c>
      <c r="B53" s="166" t="s">
        <v>308</v>
      </c>
      <c r="C53" s="163" t="s">
        <v>265</v>
      </c>
      <c r="D53" s="137">
        <v>90.23</v>
      </c>
      <c r="E53" s="137">
        <v>13.917221189999996</v>
      </c>
      <c r="F53" s="168">
        <f>D53-E53</f>
        <v>76.312778810000012</v>
      </c>
      <c r="G53" s="168">
        <f t="shared" si="1"/>
        <v>84.575838202371727</v>
      </c>
      <c r="H53" s="140"/>
      <c r="I53" s="141"/>
    </row>
    <row r="54" spans="1:9" s="153" customFormat="1">
      <c r="A54" s="161" t="s">
        <v>294</v>
      </c>
      <c r="B54" s="169" t="s">
        <v>309</v>
      </c>
      <c r="C54" s="163" t="s">
        <v>265</v>
      </c>
      <c r="D54" s="137">
        <v>0</v>
      </c>
      <c r="E54" s="168">
        <v>0</v>
      </c>
      <c r="F54" s="168">
        <v>0</v>
      </c>
      <c r="G54" s="165" t="s">
        <v>174</v>
      </c>
      <c r="H54" s="140"/>
      <c r="I54" s="141"/>
    </row>
    <row r="55" spans="1:9" s="153" customFormat="1">
      <c r="A55" s="161" t="s">
        <v>295</v>
      </c>
      <c r="B55" s="167" t="s">
        <v>310</v>
      </c>
      <c r="C55" s="163" t="s">
        <v>265</v>
      </c>
      <c r="D55" s="137">
        <v>69.81</v>
      </c>
      <c r="E55" s="168">
        <v>10.438602749999999</v>
      </c>
      <c r="F55" s="168">
        <f>D55-E55</f>
        <v>59.371397250000001</v>
      </c>
      <c r="G55" s="168">
        <f t="shared" si="1"/>
        <v>85.047123979372586</v>
      </c>
      <c r="H55" s="140"/>
      <c r="I55" s="141"/>
    </row>
    <row r="56" spans="1:9" s="153" customFormat="1">
      <c r="A56" s="161" t="s">
        <v>311</v>
      </c>
      <c r="B56" s="170" t="s">
        <v>312</v>
      </c>
      <c r="C56" s="163" t="s">
        <v>265</v>
      </c>
      <c r="D56" s="137">
        <v>69.81</v>
      </c>
      <c r="E56" s="168">
        <v>10.438602749999999</v>
      </c>
      <c r="F56" s="168">
        <f t="shared" ref="F56:F57" si="2">D56-E56</f>
        <v>59.371397250000001</v>
      </c>
      <c r="G56" s="168">
        <f t="shared" si="1"/>
        <v>85.047123979372586</v>
      </c>
      <c r="H56" s="140"/>
      <c r="I56" s="141"/>
    </row>
    <row r="57" spans="1:9" s="153" customFormat="1" ht="31.5">
      <c r="A57" s="161" t="s">
        <v>313</v>
      </c>
      <c r="B57" s="171" t="s">
        <v>314</v>
      </c>
      <c r="C57" s="163" t="s">
        <v>265</v>
      </c>
      <c r="D57" s="137">
        <v>69.81</v>
      </c>
      <c r="E57" s="136">
        <v>10.438602749999999</v>
      </c>
      <c r="F57" s="168">
        <f t="shared" si="2"/>
        <v>59.371397250000001</v>
      </c>
      <c r="G57" s="168">
        <f t="shared" si="1"/>
        <v>85.047123979372586</v>
      </c>
      <c r="H57" s="140"/>
      <c r="I57" s="141"/>
    </row>
    <row r="58" spans="1:9" s="153" customFormat="1">
      <c r="A58" s="161" t="s">
        <v>315</v>
      </c>
      <c r="B58" s="171" t="s">
        <v>316</v>
      </c>
      <c r="C58" s="163" t="s">
        <v>265</v>
      </c>
      <c r="D58" s="137">
        <v>0</v>
      </c>
      <c r="E58" s="168">
        <v>0</v>
      </c>
      <c r="F58" s="168">
        <v>0</v>
      </c>
      <c r="G58" s="168"/>
      <c r="H58" s="140"/>
      <c r="I58" s="141"/>
    </row>
    <row r="59" spans="1:9" s="153" customFormat="1" ht="15.75" customHeight="1">
      <c r="A59" s="161" t="s">
        <v>317</v>
      </c>
      <c r="B59" s="170" t="s">
        <v>318</v>
      </c>
      <c r="C59" s="163" t="s">
        <v>265</v>
      </c>
      <c r="D59" s="137">
        <v>0</v>
      </c>
      <c r="E59" s="168">
        <v>0</v>
      </c>
      <c r="F59" s="168">
        <v>0</v>
      </c>
      <c r="G59" s="168"/>
      <c r="H59" s="140"/>
      <c r="I59" s="141"/>
    </row>
    <row r="60" spans="1:9" s="153" customFormat="1">
      <c r="A60" s="161" t="s">
        <v>296</v>
      </c>
      <c r="B60" s="167" t="s">
        <v>319</v>
      </c>
      <c r="C60" s="163" t="s">
        <v>265</v>
      </c>
      <c r="D60" s="137">
        <v>19.8</v>
      </c>
      <c r="E60" s="136">
        <v>3.47861844</v>
      </c>
      <c r="F60" s="168">
        <f>D60-E60</f>
        <v>16.321381559999999</v>
      </c>
      <c r="G60" s="168">
        <f t="shared" si="1"/>
        <v>82.431219999999996</v>
      </c>
      <c r="H60" s="140"/>
      <c r="I60" s="141"/>
    </row>
    <row r="61" spans="1:9" s="153" customFormat="1">
      <c r="A61" s="161" t="s">
        <v>320</v>
      </c>
      <c r="B61" s="167" t="s">
        <v>321</v>
      </c>
      <c r="C61" s="163" t="s">
        <v>265</v>
      </c>
      <c r="D61" s="137">
        <v>0.61</v>
      </c>
      <c r="E61" s="168">
        <v>0</v>
      </c>
      <c r="F61" s="168">
        <f>D61-E61</f>
        <v>0.61</v>
      </c>
      <c r="G61" s="168">
        <f t="shared" si="1"/>
        <v>100</v>
      </c>
      <c r="H61" s="140"/>
      <c r="I61" s="141"/>
    </row>
    <row r="62" spans="1:9" s="153" customFormat="1">
      <c r="A62" s="161" t="s">
        <v>322</v>
      </c>
      <c r="B62" s="166" t="s">
        <v>323</v>
      </c>
      <c r="C62" s="163" t="s">
        <v>265</v>
      </c>
      <c r="D62" s="137">
        <v>98.14</v>
      </c>
      <c r="E62" s="137">
        <v>9.9779416699999981</v>
      </c>
      <c r="F62" s="168">
        <f t="shared" ref="F62:F63" si="3">D62-E62</f>
        <v>88.162058330000008</v>
      </c>
      <c r="G62" s="168">
        <f t="shared" si="1"/>
        <v>89.832951222743034</v>
      </c>
      <c r="H62" s="140"/>
      <c r="I62" s="141"/>
    </row>
    <row r="63" spans="1:9" s="153" customFormat="1" ht="31.5">
      <c r="A63" s="161" t="s">
        <v>324</v>
      </c>
      <c r="B63" s="169" t="s">
        <v>325</v>
      </c>
      <c r="C63" s="163" t="s">
        <v>265</v>
      </c>
      <c r="D63" s="137">
        <v>32.33</v>
      </c>
      <c r="E63" s="136">
        <v>8.0439154500000001</v>
      </c>
      <c r="F63" s="168">
        <f t="shared" si="3"/>
        <v>24.286084549999998</v>
      </c>
      <c r="G63" s="168">
        <f t="shared" si="1"/>
        <v>75.119345963501388</v>
      </c>
      <c r="H63" s="140"/>
      <c r="I63" s="141"/>
    </row>
    <row r="64" spans="1:9" s="153" customFormat="1" ht="31.5">
      <c r="A64" s="161" t="s">
        <v>326</v>
      </c>
      <c r="B64" s="169" t="s">
        <v>327</v>
      </c>
      <c r="C64" s="163" t="s">
        <v>265</v>
      </c>
      <c r="D64" s="137">
        <v>0</v>
      </c>
      <c r="E64" s="137">
        <v>0</v>
      </c>
      <c r="F64" s="168">
        <v>0</v>
      </c>
      <c r="G64" s="165" t="s">
        <v>174</v>
      </c>
      <c r="H64" s="140"/>
      <c r="I64" s="141"/>
    </row>
    <row r="65" spans="1:9" s="153" customFormat="1">
      <c r="A65" s="161" t="s">
        <v>328</v>
      </c>
      <c r="B65" s="167" t="s">
        <v>329</v>
      </c>
      <c r="C65" s="163" t="s">
        <v>265</v>
      </c>
      <c r="D65" s="137">
        <v>0</v>
      </c>
      <c r="E65" s="137">
        <v>0</v>
      </c>
      <c r="F65" s="168">
        <v>0</v>
      </c>
      <c r="G65" s="165" t="s">
        <v>174</v>
      </c>
      <c r="H65" s="140"/>
      <c r="I65" s="141"/>
    </row>
    <row r="66" spans="1:9" s="153" customFormat="1">
      <c r="A66" s="161" t="s">
        <v>330</v>
      </c>
      <c r="B66" s="167" t="s">
        <v>331</v>
      </c>
      <c r="C66" s="163" t="s">
        <v>265</v>
      </c>
      <c r="D66" s="137">
        <v>0</v>
      </c>
      <c r="E66" s="137">
        <v>0</v>
      </c>
      <c r="F66" s="168">
        <v>0</v>
      </c>
      <c r="G66" s="165" t="s">
        <v>174</v>
      </c>
      <c r="H66" s="140"/>
      <c r="I66" s="141"/>
    </row>
    <row r="67" spans="1:9" s="153" customFormat="1">
      <c r="A67" s="161" t="s">
        <v>332</v>
      </c>
      <c r="B67" s="167" t="s">
        <v>333</v>
      </c>
      <c r="C67" s="163" t="s">
        <v>265</v>
      </c>
      <c r="D67" s="137">
        <v>65.81</v>
      </c>
      <c r="E67" s="136">
        <v>1.934026219999998</v>
      </c>
      <c r="F67" s="168">
        <f>D67-E67</f>
        <v>63.875973780000002</v>
      </c>
      <c r="G67" s="168">
        <f t="shared" si="1"/>
        <v>97.061197052119738</v>
      </c>
      <c r="H67" s="140"/>
      <c r="I67" s="141"/>
    </row>
    <row r="68" spans="1:9" s="153" customFormat="1">
      <c r="A68" s="161" t="s">
        <v>334</v>
      </c>
      <c r="B68" s="166" t="s">
        <v>335</v>
      </c>
      <c r="C68" s="163" t="s">
        <v>265</v>
      </c>
      <c r="D68" s="137">
        <v>89.75</v>
      </c>
      <c r="E68" s="136">
        <v>12.778329100000001</v>
      </c>
      <c r="F68" s="168">
        <f t="shared" ref="F68:F75" si="4">D68-E68</f>
        <v>76.971670899999992</v>
      </c>
      <c r="G68" s="168">
        <f t="shared" si="1"/>
        <v>85.762307409470736</v>
      </c>
      <c r="H68" s="140"/>
      <c r="I68" s="141"/>
    </row>
    <row r="69" spans="1:9" s="153" customFormat="1">
      <c r="A69" s="161" t="s">
        <v>336</v>
      </c>
      <c r="B69" s="166" t="s">
        <v>337</v>
      </c>
      <c r="C69" s="163" t="s">
        <v>265</v>
      </c>
      <c r="D69" s="137">
        <v>11.78</v>
      </c>
      <c r="E69" s="136">
        <v>3.1852039100000011</v>
      </c>
      <c r="F69" s="168">
        <f t="shared" si="4"/>
        <v>8.5947960899999991</v>
      </c>
      <c r="G69" s="168">
        <f t="shared" si="1"/>
        <v>72.960917572156191</v>
      </c>
      <c r="H69" s="140"/>
      <c r="I69" s="141"/>
    </row>
    <row r="70" spans="1:9" s="153" customFormat="1">
      <c r="A70" s="161" t="s">
        <v>338</v>
      </c>
      <c r="B70" s="166" t="s">
        <v>339</v>
      </c>
      <c r="C70" s="163" t="s">
        <v>265</v>
      </c>
      <c r="D70" s="137">
        <v>1.66</v>
      </c>
      <c r="E70" s="168">
        <v>0.50053999999999998</v>
      </c>
      <c r="F70" s="168">
        <f t="shared" si="4"/>
        <v>1.1594599999999999</v>
      </c>
      <c r="G70" s="168">
        <f t="shared" si="1"/>
        <v>69.846987951807222</v>
      </c>
      <c r="H70" s="140"/>
      <c r="I70" s="141"/>
    </row>
    <row r="71" spans="1:9" s="153" customFormat="1">
      <c r="A71" s="161" t="s">
        <v>340</v>
      </c>
      <c r="B71" s="167" t="s">
        <v>341</v>
      </c>
      <c r="C71" s="163" t="s">
        <v>265</v>
      </c>
      <c r="D71" s="137">
        <v>1.57</v>
      </c>
      <c r="E71" s="136">
        <v>0.47663299999999997</v>
      </c>
      <c r="F71" s="168">
        <f t="shared" si="4"/>
        <v>1.0933670000000002</v>
      </c>
      <c r="G71" s="168">
        <f t="shared" si="1"/>
        <v>69.64121019108282</v>
      </c>
      <c r="H71" s="140"/>
      <c r="I71" s="141"/>
    </row>
    <row r="72" spans="1:9" s="153" customFormat="1">
      <c r="A72" s="161" t="s">
        <v>342</v>
      </c>
      <c r="B72" s="167" t="s">
        <v>343</v>
      </c>
      <c r="C72" s="163" t="s">
        <v>265</v>
      </c>
      <c r="D72" s="137">
        <v>0.09</v>
      </c>
      <c r="E72" s="136">
        <v>2.3906999999999998E-2</v>
      </c>
      <c r="F72" s="168">
        <f t="shared" si="4"/>
        <v>6.6092999999999999E-2</v>
      </c>
      <c r="G72" s="168">
        <f t="shared" si="1"/>
        <v>73.436666666666667</v>
      </c>
      <c r="H72" s="140"/>
      <c r="I72" s="141"/>
    </row>
    <row r="73" spans="1:9" s="153" customFormat="1">
      <c r="A73" s="161" t="s">
        <v>344</v>
      </c>
      <c r="B73" s="166" t="s">
        <v>345</v>
      </c>
      <c r="C73" s="163" t="s">
        <v>265</v>
      </c>
      <c r="D73" s="137">
        <v>72.81</v>
      </c>
      <c r="E73" s="137">
        <v>11.085926850000002</v>
      </c>
      <c r="F73" s="168">
        <f t="shared" si="4"/>
        <v>61.724073150000002</v>
      </c>
      <c r="G73" s="168">
        <f t="shared" si="1"/>
        <v>84.774169962917185</v>
      </c>
      <c r="H73" s="140"/>
      <c r="I73" s="141"/>
    </row>
    <row r="74" spans="1:9" s="153" customFormat="1">
      <c r="A74" s="161" t="s">
        <v>346</v>
      </c>
      <c r="B74" s="167" t="s">
        <v>347</v>
      </c>
      <c r="C74" s="163" t="s">
        <v>265</v>
      </c>
      <c r="D74" s="137">
        <v>40.94</v>
      </c>
      <c r="E74" s="138">
        <v>2.9731801999999998</v>
      </c>
      <c r="F74" s="168">
        <f>D74-E74</f>
        <v>37.966819799999996</v>
      </c>
      <c r="G74" s="168">
        <f t="shared" si="1"/>
        <v>92.737713238886172</v>
      </c>
      <c r="H74" s="140"/>
      <c r="I74" s="141"/>
    </row>
    <row r="75" spans="1:9" s="153" customFormat="1">
      <c r="A75" s="161" t="s">
        <v>348</v>
      </c>
      <c r="B75" s="167" t="s">
        <v>349</v>
      </c>
      <c r="C75" s="163" t="s">
        <v>265</v>
      </c>
      <c r="D75" s="137">
        <v>31.87</v>
      </c>
      <c r="E75" s="136">
        <v>8.1127466500000018</v>
      </c>
      <c r="F75" s="168">
        <f t="shared" si="4"/>
        <v>23.757253349999999</v>
      </c>
      <c r="G75" s="168">
        <f t="shared" si="1"/>
        <v>74.544252745528709</v>
      </c>
      <c r="H75" s="140"/>
      <c r="I75" s="141"/>
    </row>
    <row r="76" spans="1:9" s="153" customFormat="1" ht="16.5" thickBot="1">
      <c r="A76" s="172" t="s">
        <v>350</v>
      </c>
      <c r="B76" s="173" t="s">
        <v>351</v>
      </c>
      <c r="C76" s="174" t="s">
        <v>265</v>
      </c>
      <c r="D76" s="175">
        <v>0</v>
      </c>
      <c r="E76" s="176">
        <v>0</v>
      </c>
      <c r="F76" s="176">
        <v>0</v>
      </c>
      <c r="G76" s="165" t="s">
        <v>174</v>
      </c>
      <c r="H76" s="177"/>
      <c r="I76" s="141"/>
    </row>
    <row r="77" spans="1:9" s="153" customFormat="1">
      <c r="A77" s="154" t="s">
        <v>352</v>
      </c>
      <c r="B77" s="178" t="s">
        <v>353</v>
      </c>
      <c r="C77" s="156" t="s">
        <v>265</v>
      </c>
      <c r="D77" s="157">
        <v>49.82</v>
      </c>
      <c r="E77" s="179">
        <v>7.0660371299999998</v>
      </c>
      <c r="F77" s="179">
        <f>D77-E77</f>
        <v>42.753962870000002</v>
      </c>
      <c r="G77" s="179">
        <f>F77/D77*100</f>
        <v>85.816866459253319</v>
      </c>
      <c r="H77" s="160"/>
      <c r="I77" s="141"/>
    </row>
    <row r="78" spans="1:9" s="153" customFormat="1">
      <c r="A78" s="161" t="s">
        <v>354</v>
      </c>
      <c r="B78" s="167" t="s">
        <v>355</v>
      </c>
      <c r="C78" s="163" t="s">
        <v>265</v>
      </c>
      <c r="D78" s="137">
        <v>0</v>
      </c>
      <c r="E78" s="168">
        <v>0</v>
      </c>
      <c r="F78" s="168">
        <v>0</v>
      </c>
      <c r="G78" s="165" t="s">
        <v>174</v>
      </c>
      <c r="H78" s="140"/>
      <c r="I78" s="141"/>
    </row>
    <row r="79" spans="1:9" s="153" customFormat="1">
      <c r="A79" s="161" t="s">
        <v>356</v>
      </c>
      <c r="B79" s="167" t="s">
        <v>357</v>
      </c>
      <c r="C79" s="163" t="s">
        <v>265</v>
      </c>
      <c r="D79" s="137">
        <v>0</v>
      </c>
      <c r="E79" s="168">
        <v>0</v>
      </c>
      <c r="F79" s="168">
        <v>0</v>
      </c>
      <c r="G79" s="165" t="s">
        <v>174</v>
      </c>
      <c r="H79" s="140"/>
      <c r="I79" s="141"/>
    </row>
    <row r="80" spans="1:9" s="153" customFormat="1" ht="16.5" thickBot="1">
      <c r="A80" s="180" t="s">
        <v>358</v>
      </c>
      <c r="B80" s="181" t="s">
        <v>359</v>
      </c>
      <c r="C80" s="182" t="s">
        <v>265</v>
      </c>
      <c r="D80" s="183">
        <v>49.82</v>
      </c>
      <c r="E80" s="612">
        <v>7.0660371299999998</v>
      </c>
      <c r="F80" s="184">
        <f>D80-E80</f>
        <v>42.753962870000002</v>
      </c>
      <c r="G80" s="184">
        <f>F80/D80*100</f>
        <v>85.816866459253319</v>
      </c>
      <c r="H80" s="185"/>
      <c r="I80" s="141"/>
    </row>
    <row r="81" spans="1:9" s="153" customFormat="1">
      <c r="A81" s="186" t="s">
        <v>175</v>
      </c>
      <c r="B81" s="187" t="s">
        <v>360</v>
      </c>
      <c r="C81" s="188" t="s">
        <v>265</v>
      </c>
      <c r="D81" s="157">
        <v>17.309999999999999</v>
      </c>
      <c r="E81" s="189">
        <f>E23-E38</f>
        <v>-17.965858389999994</v>
      </c>
      <c r="F81" s="189">
        <f>D81-E81</f>
        <v>35.275858389999996</v>
      </c>
      <c r="G81" s="189">
        <f>F81/D81*100</f>
        <v>203.78889884459846</v>
      </c>
      <c r="H81" s="190"/>
      <c r="I81" s="141"/>
    </row>
    <row r="82" spans="1:9" s="153" customFormat="1">
      <c r="A82" s="161" t="s">
        <v>361</v>
      </c>
      <c r="B82" s="162" t="s">
        <v>267</v>
      </c>
      <c r="C82" s="163" t="s">
        <v>265</v>
      </c>
      <c r="D82" s="137">
        <v>0</v>
      </c>
      <c r="E82" s="168">
        <v>0</v>
      </c>
      <c r="F82" s="168">
        <v>0</v>
      </c>
      <c r="G82" s="165" t="s">
        <v>174</v>
      </c>
      <c r="H82" s="140"/>
      <c r="I82" s="141"/>
    </row>
    <row r="83" spans="1:9" s="153" customFormat="1" ht="31.5">
      <c r="A83" s="161" t="s">
        <v>362</v>
      </c>
      <c r="B83" s="169" t="s">
        <v>269</v>
      </c>
      <c r="C83" s="163" t="s">
        <v>265</v>
      </c>
      <c r="D83" s="137">
        <v>0</v>
      </c>
      <c r="E83" s="168">
        <v>0</v>
      </c>
      <c r="F83" s="168">
        <v>0</v>
      </c>
      <c r="G83" s="165" t="s">
        <v>174</v>
      </c>
      <c r="H83" s="140"/>
      <c r="I83" s="141"/>
    </row>
    <row r="84" spans="1:9" s="153" customFormat="1" ht="31.5">
      <c r="A84" s="161" t="s">
        <v>363</v>
      </c>
      <c r="B84" s="169" t="s">
        <v>271</v>
      </c>
      <c r="C84" s="163" t="s">
        <v>265</v>
      </c>
      <c r="D84" s="137">
        <v>0</v>
      </c>
      <c r="E84" s="168">
        <v>0</v>
      </c>
      <c r="F84" s="168">
        <v>0</v>
      </c>
      <c r="G84" s="165" t="s">
        <v>174</v>
      </c>
      <c r="H84" s="140"/>
      <c r="I84" s="141"/>
    </row>
    <row r="85" spans="1:9" s="153" customFormat="1" ht="31.5">
      <c r="A85" s="161" t="s">
        <v>364</v>
      </c>
      <c r="B85" s="169" t="s">
        <v>273</v>
      </c>
      <c r="C85" s="163" t="s">
        <v>265</v>
      </c>
      <c r="D85" s="137">
        <v>0</v>
      </c>
      <c r="E85" s="168">
        <v>0</v>
      </c>
      <c r="F85" s="168">
        <v>0</v>
      </c>
      <c r="G85" s="165" t="s">
        <v>174</v>
      </c>
      <c r="H85" s="140"/>
      <c r="I85" s="141"/>
    </row>
    <row r="86" spans="1:9" s="153" customFormat="1">
      <c r="A86" s="161" t="s">
        <v>365</v>
      </c>
      <c r="B86" s="162" t="s">
        <v>274</v>
      </c>
      <c r="C86" s="163" t="s">
        <v>265</v>
      </c>
      <c r="D86" s="137">
        <v>0</v>
      </c>
      <c r="E86" s="168">
        <v>0</v>
      </c>
      <c r="F86" s="168">
        <v>0</v>
      </c>
      <c r="G86" s="165" t="s">
        <v>174</v>
      </c>
      <c r="H86" s="140"/>
      <c r="I86" s="141"/>
    </row>
    <row r="87" spans="1:9" s="153" customFormat="1">
      <c r="A87" s="161" t="s">
        <v>366</v>
      </c>
      <c r="B87" s="162" t="s">
        <v>276</v>
      </c>
      <c r="C87" s="163" t="s">
        <v>265</v>
      </c>
      <c r="D87" s="137">
        <v>21.08</v>
      </c>
      <c r="E87" s="168">
        <v>-18.8463791197108</v>
      </c>
      <c r="F87" s="168">
        <f>D87-E87</f>
        <v>39.926379119710802</v>
      </c>
      <c r="G87" s="168">
        <f>F87/D87*100</f>
        <v>189.40407552044974</v>
      </c>
      <c r="H87" s="140"/>
      <c r="I87" s="141"/>
    </row>
    <row r="88" spans="1:9" s="153" customFormat="1">
      <c r="A88" s="161" t="s">
        <v>367</v>
      </c>
      <c r="B88" s="162" t="s">
        <v>277</v>
      </c>
      <c r="C88" s="163" t="s">
        <v>265</v>
      </c>
      <c r="D88" s="137">
        <v>0</v>
      </c>
      <c r="E88" s="168">
        <v>0</v>
      </c>
      <c r="F88" s="168">
        <v>0</v>
      </c>
      <c r="G88" s="165" t="s">
        <v>174</v>
      </c>
      <c r="H88" s="140"/>
      <c r="I88" s="141"/>
    </row>
    <row r="89" spans="1:9" s="153" customFormat="1">
      <c r="A89" s="161" t="s">
        <v>368</v>
      </c>
      <c r="B89" s="162" t="s">
        <v>279</v>
      </c>
      <c r="C89" s="163" t="s">
        <v>265</v>
      </c>
      <c r="D89" s="137">
        <v>-4.5869999999999989</v>
      </c>
      <c r="E89" s="168">
        <v>-0.55085277999999993</v>
      </c>
      <c r="F89" s="168">
        <f>D89-E89</f>
        <v>-4.0361472199999993</v>
      </c>
      <c r="G89" s="168">
        <f t="shared" ref="G89:G147" si="5">F89/D89*100</f>
        <v>87.991001090037074</v>
      </c>
      <c r="H89" s="140"/>
      <c r="I89" s="141"/>
    </row>
    <row r="90" spans="1:9" s="153" customFormat="1">
      <c r="A90" s="161" t="s">
        <v>369</v>
      </c>
      <c r="B90" s="162" t="s">
        <v>280</v>
      </c>
      <c r="C90" s="163" t="s">
        <v>265</v>
      </c>
      <c r="D90" s="137">
        <v>0</v>
      </c>
      <c r="E90" s="168">
        <v>0</v>
      </c>
      <c r="F90" s="168">
        <v>0</v>
      </c>
      <c r="G90" s="165" t="s">
        <v>174</v>
      </c>
      <c r="H90" s="140"/>
      <c r="I90" s="141"/>
    </row>
    <row r="91" spans="1:9" s="153" customFormat="1">
      <c r="A91" s="161" t="s">
        <v>370</v>
      </c>
      <c r="B91" s="162" t="s">
        <v>282</v>
      </c>
      <c r="C91" s="163" t="s">
        <v>265</v>
      </c>
      <c r="D91" s="137">
        <v>0</v>
      </c>
      <c r="E91" s="168">
        <v>0</v>
      </c>
      <c r="F91" s="168">
        <v>0</v>
      </c>
      <c r="G91" s="165" t="s">
        <v>174</v>
      </c>
      <c r="H91" s="140"/>
      <c r="I91" s="141"/>
    </row>
    <row r="92" spans="1:9" s="153" customFormat="1" ht="31.5">
      <c r="A92" s="161" t="s">
        <v>371</v>
      </c>
      <c r="B92" s="166" t="s">
        <v>284</v>
      </c>
      <c r="C92" s="163" t="s">
        <v>265</v>
      </c>
      <c r="D92" s="137">
        <v>0</v>
      </c>
      <c r="E92" s="168">
        <v>0</v>
      </c>
      <c r="F92" s="168">
        <v>0</v>
      </c>
      <c r="G92" s="165" t="s">
        <v>174</v>
      </c>
      <c r="H92" s="140"/>
      <c r="I92" s="141"/>
    </row>
    <row r="93" spans="1:9" s="153" customFormat="1">
      <c r="A93" s="161" t="s">
        <v>372</v>
      </c>
      <c r="B93" s="169" t="s">
        <v>286</v>
      </c>
      <c r="C93" s="163" t="s">
        <v>265</v>
      </c>
      <c r="D93" s="137">
        <v>0</v>
      </c>
      <c r="E93" s="168">
        <v>0</v>
      </c>
      <c r="F93" s="168">
        <v>0</v>
      </c>
      <c r="G93" s="165" t="s">
        <v>174</v>
      </c>
      <c r="H93" s="140"/>
      <c r="I93" s="141"/>
    </row>
    <row r="94" spans="1:9" s="153" customFormat="1">
      <c r="A94" s="161" t="s">
        <v>373</v>
      </c>
      <c r="B94" s="167" t="s">
        <v>288</v>
      </c>
      <c r="C94" s="163" t="s">
        <v>265</v>
      </c>
      <c r="D94" s="137">
        <v>0</v>
      </c>
      <c r="E94" s="168">
        <v>0</v>
      </c>
      <c r="F94" s="168">
        <v>0</v>
      </c>
      <c r="G94" s="165" t="s">
        <v>174</v>
      </c>
      <c r="H94" s="140"/>
      <c r="I94" s="141"/>
    </row>
    <row r="95" spans="1:9" s="153" customFormat="1">
      <c r="A95" s="161" t="s">
        <v>374</v>
      </c>
      <c r="B95" s="162" t="s">
        <v>290</v>
      </c>
      <c r="C95" s="163" t="s">
        <v>265</v>
      </c>
      <c r="D95" s="137">
        <v>0.81924088688462982</v>
      </c>
      <c r="E95" s="168">
        <v>1.43137350971082</v>
      </c>
      <c r="F95" s="168">
        <f>D95-E95</f>
        <v>-0.61213262282619019</v>
      </c>
      <c r="G95" s="168">
        <f t="shared" si="5"/>
        <v>-74.719491254151009</v>
      </c>
      <c r="H95" s="140"/>
      <c r="I95" s="141"/>
    </row>
    <row r="96" spans="1:9" s="153" customFormat="1">
      <c r="A96" s="161" t="s">
        <v>173</v>
      </c>
      <c r="B96" s="191" t="s">
        <v>375</v>
      </c>
      <c r="C96" s="163" t="s">
        <v>265</v>
      </c>
      <c r="D96" s="137">
        <v>-1.32</v>
      </c>
      <c r="E96" s="168">
        <f>E97-E103</f>
        <v>2.4292558000000009</v>
      </c>
      <c r="F96" s="168">
        <f>D96-E96</f>
        <v>-3.7492558000000011</v>
      </c>
      <c r="G96" s="168">
        <f t="shared" si="5"/>
        <v>284.03453030303035</v>
      </c>
      <c r="H96" s="140"/>
      <c r="I96" s="141"/>
    </row>
    <row r="97" spans="1:9" s="153" customFormat="1">
      <c r="A97" s="161" t="s">
        <v>203</v>
      </c>
      <c r="B97" s="166" t="s">
        <v>376</v>
      </c>
      <c r="C97" s="163" t="s">
        <v>265</v>
      </c>
      <c r="D97" s="137">
        <v>0</v>
      </c>
      <c r="E97" s="168">
        <v>3.4509467400000005</v>
      </c>
      <c r="F97" s="168">
        <f>D97-E97</f>
        <v>-3.4509467400000005</v>
      </c>
      <c r="G97" s="165" t="s">
        <v>174</v>
      </c>
      <c r="H97" s="140"/>
      <c r="I97" s="141"/>
    </row>
    <row r="98" spans="1:9" s="153" customFormat="1">
      <c r="A98" s="161" t="s">
        <v>377</v>
      </c>
      <c r="B98" s="169" t="s">
        <v>378</v>
      </c>
      <c r="C98" s="163" t="s">
        <v>265</v>
      </c>
      <c r="D98" s="137">
        <v>0</v>
      </c>
      <c r="E98" s="168">
        <v>0</v>
      </c>
      <c r="F98" s="168">
        <v>0</v>
      </c>
      <c r="G98" s="165" t="s">
        <v>174</v>
      </c>
      <c r="H98" s="140"/>
      <c r="I98" s="141"/>
    </row>
    <row r="99" spans="1:9" s="153" customFormat="1">
      <c r="A99" s="161" t="s">
        <v>379</v>
      </c>
      <c r="B99" s="169" t="s">
        <v>380</v>
      </c>
      <c r="C99" s="163" t="s">
        <v>265</v>
      </c>
      <c r="D99" s="137">
        <v>0</v>
      </c>
      <c r="E99" s="136">
        <v>0.46954013999999999</v>
      </c>
      <c r="F99" s="168">
        <f>D99-E99</f>
        <v>-0.46954013999999999</v>
      </c>
      <c r="G99" s="165" t="s">
        <v>174</v>
      </c>
      <c r="H99" s="140"/>
      <c r="I99" s="141"/>
    </row>
    <row r="100" spans="1:9" s="153" customFormat="1">
      <c r="A100" s="161" t="s">
        <v>381</v>
      </c>
      <c r="B100" s="169" t="s">
        <v>382</v>
      </c>
      <c r="C100" s="163" t="s">
        <v>265</v>
      </c>
      <c r="D100" s="137">
        <v>0</v>
      </c>
      <c r="E100" s="168">
        <v>0</v>
      </c>
      <c r="F100" s="168">
        <v>0</v>
      </c>
      <c r="G100" s="165" t="s">
        <v>174</v>
      </c>
      <c r="H100" s="140"/>
      <c r="I100" s="141"/>
    </row>
    <row r="101" spans="1:9" s="153" customFormat="1">
      <c r="A101" s="161" t="s">
        <v>383</v>
      </c>
      <c r="B101" s="170" t="s">
        <v>384</v>
      </c>
      <c r="C101" s="163" t="s">
        <v>265</v>
      </c>
      <c r="D101" s="137">
        <v>0</v>
      </c>
      <c r="E101" s="168">
        <v>0</v>
      </c>
      <c r="F101" s="168">
        <v>0</v>
      </c>
      <c r="G101" s="165" t="s">
        <v>174</v>
      </c>
      <c r="H101" s="140"/>
      <c r="I101" s="141"/>
    </row>
    <row r="102" spans="1:9" s="153" customFormat="1">
      <c r="A102" s="161" t="s">
        <v>385</v>
      </c>
      <c r="B102" s="167" t="s">
        <v>386</v>
      </c>
      <c r="C102" s="163" t="s">
        <v>265</v>
      </c>
      <c r="D102" s="137">
        <v>0</v>
      </c>
      <c r="E102" s="136">
        <v>2.9814066000000006</v>
      </c>
      <c r="F102" s="168">
        <f>D102-E102</f>
        <v>-2.9814066000000006</v>
      </c>
      <c r="G102" s="165" t="s">
        <v>174</v>
      </c>
      <c r="H102" s="140"/>
      <c r="I102" s="141"/>
    </row>
    <row r="103" spans="1:9" s="153" customFormat="1">
      <c r="A103" s="161" t="s">
        <v>204</v>
      </c>
      <c r="B103" s="166" t="s">
        <v>345</v>
      </c>
      <c r="C103" s="163" t="s">
        <v>265</v>
      </c>
      <c r="D103" s="137">
        <v>1.32</v>
      </c>
      <c r="E103" s="168">
        <v>1.0216909399999998</v>
      </c>
      <c r="F103" s="168">
        <f>D103-E103</f>
        <v>0.29830906000000024</v>
      </c>
      <c r="G103" s="168">
        <f t="shared" si="5"/>
        <v>22.599171212121231</v>
      </c>
      <c r="H103" s="140"/>
      <c r="I103" s="141"/>
    </row>
    <row r="104" spans="1:9" s="153" customFormat="1">
      <c r="A104" s="161" t="s">
        <v>387</v>
      </c>
      <c r="B104" s="167" t="s">
        <v>388</v>
      </c>
      <c r="C104" s="163" t="s">
        <v>265</v>
      </c>
      <c r="D104" s="137">
        <v>1.32</v>
      </c>
      <c r="E104" s="136">
        <v>0</v>
      </c>
      <c r="F104" s="168">
        <f>D104-E104</f>
        <v>1.32</v>
      </c>
      <c r="G104" s="168">
        <f t="shared" si="5"/>
        <v>100</v>
      </c>
      <c r="H104" s="140"/>
      <c r="I104" s="141"/>
    </row>
    <row r="105" spans="1:9" s="153" customFormat="1">
      <c r="A105" s="161" t="s">
        <v>389</v>
      </c>
      <c r="B105" s="167" t="s">
        <v>390</v>
      </c>
      <c r="C105" s="163" t="s">
        <v>265</v>
      </c>
      <c r="D105" s="137">
        <v>0</v>
      </c>
      <c r="E105" s="168">
        <v>0</v>
      </c>
      <c r="F105" s="168">
        <v>0</v>
      </c>
      <c r="G105" s="165" t="s">
        <v>174</v>
      </c>
      <c r="H105" s="140"/>
      <c r="I105" s="141"/>
    </row>
    <row r="106" spans="1:9" s="153" customFormat="1">
      <c r="A106" s="161" t="s">
        <v>391</v>
      </c>
      <c r="B106" s="167" t="s">
        <v>392</v>
      </c>
      <c r="C106" s="163" t="s">
        <v>265</v>
      </c>
      <c r="D106" s="137">
        <v>0</v>
      </c>
      <c r="E106" s="168">
        <v>0</v>
      </c>
      <c r="F106" s="168">
        <v>0</v>
      </c>
      <c r="G106" s="165" t="s">
        <v>174</v>
      </c>
      <c r="H106" s="140"/>
      <c r="I106" s="141"/>
    </row>
    <row r="107" spans="1:9" s="153" customFormat="1">
      <c r="A107" s="161" t="s">
        <v>393</v>
      </c>
      <c r="B107" s="170" t="s">
        <v>394</v>
      </c>
      <c r="C107" s="163" t="s">
        <v>265</v>
      </c>
      <c r="D107" s="137">
        <v>0</v>
      </c>
      <c r="E107" s="168">
        <v>0</v>
      </c>
      <c r="F107" s="168">
        <v>0</v>
      </c>
      <c r="G107" s="165" t="s">
        <v>174</v>
      </c>
      <c r="H107" s="140"/>
      <c r="I107" s="141"/>
    </row>
    <row r="108" spans="1:9" s="153" customFormat="1">
      <c r="A108" s="161" t="s">
        <v>395</v>
      </c>
      <c r="B108" s="167" t="s">
        <v>396</v>
      </c>
      <c r="C108" s="163" t="s">
        <v>265</v>
      </c>
      <c r="D108" s="137">
        <v>0</v>
      </c>
      <c r="E108" s="136">
        <v>1.0216909399999998</v>
      </c>
      <c r="F108" s="168">
        <f>D108-E108</f>
        <v>-1.0216909399999998</v>
      </c>
      <c r="G108" s="165" t="s">
        <v>174</v>
      </c>
      <c r="H108" s="140"/>
      <c r="I108" s="141"/>
    </row>
    <row r="109" spans="1:9" s="153" customFormat="1">
      <c r="A109" s="161" t="s">
        <v>397</v>
      </c>
      <c r="B109" s="191" t="s">
        <v>398</v>
      </c>
      <c r="C109" s="163" t="s">
        <v>265</v>
      </c>
      <c r="D109" s="137">
        <v>15.994684763930985</v>
      </c>
      <c r="E109" s="168">
        <f>E81+E96</f>
        <v>-15.536602589999994</v>
      </c>
      <c r="F109" s="168">
        <f>D109-E109</f>
        <v>31.531287353930978</v>
      </c>
      <c r="G109" s="168">
        <f t="shared" si="5"/>
        <v>197.13603499730112</v>
      </c>
      <c r="H109" s="140"/>
      <c r="I109" s="141"/>
    </row>
    <row r="110" spans="1:9" s="153" customFormat="1" ht="31.5">
      <c r="A110" s="161" t="s">
        <v>208</v>
      </c>
      <c r="B110" s="166" t="s">
        <v>399</v>
      </c>
      <c r="C110" s="163" t="s">
        <v>265</v>
      </c>
      <c r="D110" s="137">
        <v>0</v>
      </c>
      <c r="E110" s="168">
        <v>0</v>
      </c>
      <c r="F110" s="168">
        <v>0</v>
      </c>
      <c r="G110" s="165" t="s">
        <v>174</v>
      </c>
      <c r="H110" s="140"/>
      <c r="I110" s="141"/>
    </row>
    <row r="111" spans="1:9" s="153" customFormat="1" ht="31.5">
      <c r="A111" s="161" t="s">
        <v>400</v>
      </c>
      <c r="B111" s="169" t="s">
        <v>269</v>
      </c>
      <c r="C111" s="163" t="s">
        <v>265</v>
      </c>
      <c r="D111" s="137">
        <v>0</v>
      </c>
      <c r="E111" s="168">
        <v>0</v>
      </c>
      <c r="F111" s="168">
        <v>0</v>
      </c>
      <c r="G111" s="165" t="s">
        <v>174</v>
      </c>
      <c r="H111" s="140"/>
      <c r="I111" s="141"/>
    </row>
    <row r="112" spans="1:9" s="153" customFormat="1" ht="31.5">
      <c r="A112" s="161" t="s">
        <v>401</v>
      </c>
      <c r="B112" s="169" t="s">
        <v>271</v>
      </c>
      <c r="C112" s="163" t="s">
        <v>265</v>
      </c>
      <c r="D112" s="137">
        <v>0</v>
      </c>
      <c r="E112" s="168">
        <v>0</v>
      </c>
      <c r="F112" s="168">
        <v>0</v>
      </c>
      <c r="G112" s="165" t="s">
        <v>174</v>
      </c>
      <c r="H112" s="140"/>
      <c r="I112" s="141"/>
    </row>
    <row r="113" spans="1:9" s="153" customFormat="1" ht="31.5">
      <c r="A113" s="161" t="s">
        <v>402</v>
      </c>
      <c r="B113" s="169" t="s">
        <v>273</v>
      </c>
      <c r="C113" s="163" t="s">
        <v>265</v>
      </c>
      <c r="D113" s="137">
        <v>0</v>
      </c>
      <c r="E113" s="168">
        <v>0</v>
      </c>
      <c r="F113" s="168">
        <v>0</v>
      </c>
      <c r="G113" s="165" t="s">
        <v>174</v>
      </c>
      <c r="H113" s="140"/>
      <c r="I113" s="141"/>
    </row>
    <row r="114" spans="1:9" s="153" customFormat="1">
      <c r="A114" s="161" t="s">
        <v>209</v>
      </c>
      <c r="B114" s="162" t="s">
        <v>274</v>
      </c>
      <c r="C114" s="163" t="s">
        <v>265</v>
      </c>
      <c r="D114" s="137">
        <v>0</v>
      </c>
      <c r="E114" s="168">
        <v>0</v>
      </c>
      <c r="F114" s="168">
        <v>0</v>
      </c>
      <c r="G114" s="165" t="s">
        <v>174</v>
      </c>
      <c r="H114" s="140"/>
      <c r="I114" s="141"/>
    </row>
    <row r="115" spans="1:9" s="153" customFormat="1">
      <c r="A115" s="161" t="s">
        <v>210</v>
      </c>
      <c r="B115" s="162" t="s">
        <v>276</v>
      </c>
      <c r="C115" s="163" t="s">
        <v>265</v>
      </c>
      <c r="D115" s="192">
        <v>21.08</v>
      </c>
      <c r="E115" s="168">
        <f>E109-E117-E123</f>
        <v>-18.498150439710816</v>
      </c>
      <c r="F115" s="168">
        <f>D115-E115</f>
        <v>39.578150439710811</v>
      </c>
      <c r="G115" s="168">
        <f t="shared" si="5"/>
        <v>187.75213681077236</v>
      </c>
      <c r="H115" s="140"/>
      <c r="I115" s="141"/>
    </row>
    <row r="116" spans="1:9" s="153" customFormat="1">
      <c r="A116" s="161" t="s">
        <v>211</v>
      </c>
      <c r="B116" s="162" t="s">
        <v>277</v>
      </c>
      <c r="C116" s="163" t="s">
        <v>265</v>
      </c>
      <c r="D116" s="137">
        <v>0</v>
      </c>
      <c r="E116" s="168">
        <v>0</v>
      </c>
      <c r="F116" s="168">
        <v>0</v>
      </c>
      <c r="G116" s="165" t="s">
        <v>174</v>
      </c>
      <c r="H116" s="140"/>
      <c r="I116" s="141"/>
    </row>
    <row r="117" spans="1:9" s="153" customFormat="1">
      <c r="A117" s="161" t="s">
        <v>403</v>
      </c>
      <c r="B117" s="162" t="s">
        <v>279</v>
      </c>
      <c r="C117" s="163" t="s">
        <v>265</v>
      </c>
      <c r="D117" s="137">
        <v>-4.5869999999999989</v>
      </c>
      <c r="E117" s="168">
        <v>-0.46963377000000001</v>
      </c>
      <c r="F117" s="168">
        <f>D117-E117</f>
        <v>-4.1173662299999991</v>
      </c>
      <c r="G117" s="168">
        <f t="shared" si="5"/>
        <v>89.761635709614126</v>
      </c>
      <c r="H117" s="140"/>
      <c r="I117" s="141"/>
    </row>
    <row r="118" spans="1:9" s="153" customFormat="1">
      <c r="A118" s="161" t="s">
        <v>404</v>
      </c>
      <c r="B118" s="162" t="s">
        <v>280</v>
      </c>
      <c r="C118" s="163" t="s">
        <v>265</v>
      </c>
      <c r="D118" s="137">
        <v>0</v>
      </c>
      <c r="E118" s="168">
        <v>0</v>
      </c>
      <c r="F118" s="168">
        <v>0</v>
      </c>
      <c r="G118" s="165" t="s">
        <v>174</v>
      </c>
      <c r="H118" s="140"/>
      <c r="I118" s="141"/>
    </row>
    <row r="119" spans="1:9" s="153" customFormat="1">
      <c r="A119" s="161" t="s">
        <v>405</v>
      </c>
      <c r="B119" s="162" t="s">
        <v>282</v>
      </c>
      <c r="C119" s="163" t="s">
        <v>265</v>
      </c>
      <c r="D119" s="137">
        <v>0</v>
      </c>
      <c r="E119" s="168">
        <v>0</v>
      </c>
      <c r="F119" s="168">
        <v>0</v>
      </c>
      <c r="G119" s="165" t="s">
        <v>174</v>
      </c>
      <c r="H119" s="140"/>
      <c r="I119" s="141"/>
    </row>
    <row r="120" spans="1:9" s="153" customFormat="1" ht="31.5">
      <c r="A120" s="161" t="s">
        <v>406</v>
      </c>
      <c r="B120" s="166" t="s">
        <v>284</v>
      </c>
      <c r="C120" s="163" t="s">
        <v>265</v>
      </c>
      <c r="D120" s="137">
        <v>0</v>
      </c>
      <c r="E120" s="168">
        <v>0</v>
      </c>
      <c r="F120" s="168">
        <v>0</v>
      </c>
      <c r="G120" s="165" t="s">
        <v>174</v>
      </c>
      <c r="H120" s="140"/>
      <c r="I120" s="141"/>
    </row>
    <row r="121" spans="1:9" s="153" customFormat="1">
      <c r="A121" s="161" t="s">
        <v>407</v>
      </c>
      <c r="B121" s="167" t="s">
        <v>286</v>
      </c>
      <c r="C121" s="163" t="s">
        <v>265</v>
      </c>
      <c r="D121" s="137">
        <v>0</v>
      </c>
      <c r="E121" s="168">
        <v>0</v>
      </c>
      <c r="F121" s="168">
        <v>0</v>
      </c>
      <c r="G121" s="165" t="s">
        <v>174</v>
      </c>
      <c r="H121" s="140"/>
      <c r="I121" s="141"/>
    </row>
    <row r="122" spans="1:9" s="153" customFormat="1">
      <c r="A122" s="161" t="s">
        <v>408</v>
      </c>
      <c r="B122" s="167" t="s">
        <v>288</v>
      </c>
      <c r="C122" s="163" t="s">
        <v>265</v>
      </c>
      <c r="D122" s="137">
        <v>0</v>
      </c>
      <c r="E122" s="168">
        <v>0</v>
      </c>
      <c r="F122" s="168">
        <v>0</v>
      </c>
      <c r="G122" s="165" t="s">
        <v>174</v>
      </c>
      <c r="H122" s="140"/>
      <c r="I122" s="141"/>
    </row>
    <row r="123" spans="1:9" s="153" customFormat="1">
      <c r="A123" s="161" t="s">
        <v>409</v>
      </c>
      <c r="B123" s="162" t="s">
        <v>290</v>
      </c>
      <c r="C123" s="163" t="s">
        <v>265</v>
      </c>
      <c r="D123" s="137">
        <v>0.81924088688462982</v>
      </c>
      <c r="E123" s="168">
        <v>3.4311816197108205</v>
      </c>
      <c r="F123" s="168">
        <f>D123-E123</f>
        <v>-2.6119407328261905</v>
      </c>
      <c r="G123" s="168">
        <f t="shared" si="5"/>
        <v>-318.82450871791252</v>
      </c>
      <c r="H123" s="140"/>
      <c r="I123" s="141"/>
    </row>
    <row r="124" spans="1:9" s="153" customFormat="1">
      <c r="A124" s="161" t="s">
        <v>410</v>
      </c>
      <c r="B124" s="191" t="s">
        <v>411</v>
      </c>
      <c r="C124" s="163" t="s">
        <v>265</v>
      </c>
      <c r="D124" s="137">
        <v>3.4646847639309795</v>
      </c>
      <c r="E124" s="136">
        <v>0</v>
      </c>
      <c r="F124" s="168">
        <f>D124-E124</f>
        <v>3.4646847639309795</v>
      </c>
      <c r="G124" s="168">
        <f t="shared" si="5"/>
        <v>100</v>
      </c>
      <c r="H124" s="140"/>
      <c r="I124" s="141"/>
    </row>
    <row r="125" spans="1:9" s="153" customFormat="1">
      <c r="A125" s="161" t="s">
        <v>213</v>
      </c>
      <c r="B125" s="162" t="s">
        <v>267</v>
      </c>
      <c r="C125" s="163" t="s">
        <v>265</v>
      </c>
      <c r="D125" s="137">
        <v>0</v>
      </c>
      <c r="E125" s="168">
        <v>0</v>
      </c>
      <c r="F125" s="168">
        <v>0</v>
      </c>
      <c r="G125" s="165" t="s">
        <v>174</v>
      </c>
      <c r="H125" s="140"/>
      <c r="I125" s="141"/>
    </row>
    <row r="126" spans="1:9" s="153" customFormat="1" ht="31.5">
      <c r="A126" s="161" t="s">
        <v>412</v>
      </c>
      <c r="B126" s="169" t="s">
        <v>269</v>
      </c>
      <c r="C126" s="163" t="s">
        <v>265</v>
      </c>
      <c r="D126" s="137">
        <v>0</v>
      </c>
      <c r="E126" s="168">
        <v>0</v>
      </c>
      <c r="F126" s="168">
        <v>0</v>
      </c>
      <c r="G126" s="165" t="s">
        <v>174</v>
      </c>
      <c r="H126" s="140"/>
      <c r="I126" s="141"/>
    </row>
    <row r="127" spans="1:9" s="153" customFormat="1" ht="31.5">
      <c r="A127" s="161" t="s">
        <v>413</v>
      </c>
      <c r="B127" s="169" t="s">
        <v>271</v>
      </c>
      <c r="C127" s="163" t="s">
        <v>265</v>
      </c>
      <c r="D127" s="137">
        <v>0</v>
      </c>
      <c r="E127" s="168">
        <v>0</v>
      </c>
      <c r="F127" s="168">
        <v>0</v>
      </c>
      <c r="G127" s="165" t="s">
        <v>174</v>
      </c>
      <c r="H127" s="140"/>
      <c r="I127" s="141"/>
    </row>
    <row r="128" spans="1:9" s="153" customFormat="1" ht="31.5">
      <c r="A128" s="161" t="s">
        <v>414</v>
      </c>
      <c r="B128" s="169" t="s">
        <v>273</v>
      </c>
      <c r="C128" s="163" t="s">
        <v>265</v>
      </c>
      <c r="D128" s="137">
        <v>0</v>
      </c>
      <c r="E128" s="168">
        <v>0</v>
      </c>
      <c r="F128" s="168">
        <v>0</v>
      </c>
      <c r="G128" s="165" t="s">
        <v>174</v>
      </c>
      <c r="H128" s="140"/>
      <c r="I128" s="141"/>
    </row>
    <row r="129" spans="1:9" s="153" customFormat="1">
      <c r="A129" s="161" t="s">
        <v>214</v>
      </c>
      <c r="B129" s="166" t="s">
        <v>415</v>
      </c>
      <c r="C129" s="163" t="s">
        <v>265</v>
      </c>
      <c r="D129" s="137">
        <v>0</v>
      </c>
      <c r="E129" s="168">
        <v>0</v>
      </c>
      <c r="F129" s="168">
        <v>0</v>
      </c>
      <c r="G129" s="165" t="s">
        <v>174</v>
      </c>
      <c r="H129" s="140"/>
      <c r="I129" s="141"/>
    </row>
    <row r="130" spans="1:9" s="153" customFormat="1">
      <c r="A130" s="161" t="s">
        <v>215</v>
      </c>
      <c r="B130" s="166" t="s">
        <v>416</v>
      </c>
      <c r="C130" s="163" t="s">
        <v>265</v>
      </c>
      <c r="D130" s="137">
        <v>4.2182365865540534</v>
      </c>
      <c r="E130" s="168">
        <v>0</v>
      </c>
      <c r="F130" s="168">
        <f>D130-E130</f>
        <v>4.2182365865540534</v>
      </c>
      <c r="G130" s="168">
        <f t="shared" si="5"/>
        <v>100</v>
      </c>
      <c r="H130" s="140"/>
      <c r="I130" s="141"/>
    </row>
    <row r="131" spans="1:9" s="153" customFormat="1">
      <c r="A131" s="161" t="s">
        <v>216</v>
      </c>
      <c r="B131" s="166" t="s">
        <v>417</v>
      </c>
      <c r="C131" s="163" t="s">
        <v>265</v>
      </c>
      <c r="D131" s="137">
        <v>0</v>
      </c>
      <c r="E131" s="168">
        <v>0</v>
      </c>
      <c r="F131" s="168">
        <v>0</v>
      </c>
      <c r="G131" s="165" t="s">
        <v>174</v>
      </c>
      <c r="H131" s="140"/>
      <c r="I131" s="141"/>
    </row>
    <row r="132" spans="1:9" s="153" customFormat="1">
      <c r="A132" s="161" t="s">
        <v>418</v>
      </c>
      <c r="B132" s="166" t="s">
        <v>419</v>
      </c>
      <c r="C132" s="163" t="s">
        <v>265</v>
      </c>
      <c r="D132" s="137">
        <v>-0.91739999999999977</v>
      </c>
      <c r="E132" s="168">
        <v>0</v>
      </c>
      <c r="F132" s="168">
        <f>D132-E132</f>
        <v>-0.91739999999999977</v>
      </c>
      <c r="G132" s="168">
        <f t="shared" si="5"/>
        <v>100</v>
      </c>
      <c r="H132" s="140"/>
      <c r="I132" s="141"/>
    </row>
    <row r="133" spans="1:9" s="153" customFormat="1">
      <c r="A133" s="161" t="s">
        <v>420</v>
      </c>
      <c r="B133" s="166" t="s">
        <v>421</v>
      </c>
      <c r="C133" s="163" t="s">
        <v>265</v>
      </c>
      <c r="D133" s="137">
        <v>0</v>
      </c>
      <c r="E133" s="168">
        <v>0</v>
      </c>
      <c r="F133" s="168">
        <v>0</v>
      </c>
      <c r="G133" s="165" t="s">
        <v>174</v>
      </c>
      <c r="H133" s="140"/>
      <c r="I133" s="141"/>
    </row>
    <row r="134" spans="1:9" s="153" customFormat="1">
      <c r="A134" s="161" t="s">
        <v>422</v>
      </c>
      <c r="B134" s="166" t="s">
        <v>423</v>
      </c>
      <c r="C134" s="163" t="s">
        <v>265</v>
      </c>
      <c r="D134" s="137">
        <v>0</v>
      </c>
      <c r="E134" s="168">
        <v>0</v>
      </c>
      <c r="F134" s="168">
        <v>0</v>
      </c>
      <c r="G134" s="165" t="s">
        <v>174</v>
      </c>
      <c r="H134" s="140"/>
      <c r="I134" s="141"/>
    </row>
    <row r="135" spans="1:9" s="153" customFormat="1" ht="31.5">
      <c r="A135" s="161" t="s">
        <v>424</v>
      </c>
      <c r="B135" s="166" t="s">
        <v>284</v>
      </c>
      <c r="C135" s="163" t="s">
        <v>265</v>
      </c>
      <c r="D135" s="137">
        <v>0</v>
      </c>
      <c r="E135" s="168">
        <v>0</v>
      </c>
      <c r="F135" s="168">
        <v>0</v>
      </c>
      <c r="G135" s="165" t="s">
        <v>174</v>
      </c>
      <c r="H135" s="140"/>
      <c r="I135" s="141"/>
    </row>
    <row r="136" spans="1:9" s="153" customFormat="1">
      <c r="A136" s="161" t="s">
        <v>425</v>
      </c>
      <c r="B136" s="167" t="s">
        <v>426</v>
      </c>
      <c r="C136" s="163" t="s">
        <v>265</v>
      </c>
      <c r="D136" s="137">
        <v>0</v>
      </c>
      <c r="E136" s="168">
        <v>0</v>
      </c>
      <c r="F136" s="168">
        <v>0</v>
      </c>
      <c r="G136" s="165" t="s">
        <v>174</v>
      </c>
      <c r="H136" s="140"/>
      <c r="I136" s="141"/>
    </row>
    <row r="137" spans="1:9" s="153" customFormat="1">
      <c r="A137" s="161" t="s">
        <v>427</v>
      </c>
      <c r="B137" s="167" t="s">
        <v>288</v>
      </c>
      <c r="C137" s="163" t="s">
        <v>265</v>
      </c>
      <c r="D137" s="137">
        <v>0</v>
      </c>
      <c r="E137" s="168">
        <v>0</v>
      </c>
      <c r="F137" s="168">
        <v>0</v>
      </c>
      <c r="G137" s="165" t="s">
        <v>174</v>
      </c>
      <c r="H137" s="140"/>
      <c r="I137" s="141"/>
    </row>
    <row r="138" spans="1:9" s="153" customFormat="1">
      <c r="A138" s="161" t="s">
        <v>428</v>
      </c>
      <c r="B138" s="166" t="s">
        <v>429</v>
      </c>
      <c r="C138" s="163" t="s">
        <v>265</v>
      </c>
      <c r="D138" s="137">
        <v>0.16384817737692597</v>
      </c>
      <c r="E138" s="168">
        <v>0</v>
      </c>
      <c r="F138" s="168">
        <f>D138-E138</f>
        <v>0.16384817737692597</v>
      </c>
      <c r="G138" s="168">
        <f t="shared" si="5"/>
        <v>100</v>
      </c>
      <c r="H138" s="140"/>
      <c r="I138" s="141"/>
    </row>
    <row r="139" spans="1:9" s="153" customFormat="1">
      <c r="A139" s="161" t="s">
        <v>430</v>
      </c>
      <c r="B139" s="191" t="s">
        <v>431</v>
      </c>
      <c r="C139" s="163" t="s">
        <v>265</v>
      </c>
      <c r="D139" s="137">
        <v>12.53</v>
      </c>
      <c r="E139" s="168">
        <v>-7.6577284399999801</v>
      </c>
      <c r="F139" s="168">
        <f>D139-E139</f>
        <v>20.187728439999979</v>
      </c>
      <c r="G139" s="168">
        <f t="shared" si="5"/>
        <v>161.1151511572225</v>
      </c>
      <c r="H139" s="140"/>
      <c r="I139" s="141"/>
    </row>
    <row r="140" spans="1:9" s="153" customFormat="1">
      <c r="A140" s="161" t="s">
        <v>218</v>
      </c>
      <c r="B140" s="162" t="s">
        <v>267</v>
      </c>
      <c r="C140" s="163" t="s">
        <v>265</v>
      </c>
      <c r="D140" s="137">
        <v>0</v>
      </c>
      <c r="E140" s="168">
        <v>0</v>
      </c>
      <c r="F140" s="168">
        <v>0</v>
      </c>
      <c r="G140" s="165" t="s">
        <v>174</v>
      </c>
      <c r="H140" s="140"/>
      <c r="I140" s="141"/>
    </row>
    <row r="141" spans="1:9" s="153" customFormat="1" ht="31.5">
      <c r="A141" s="161" t="s">
        <v>432</v>
      </c>
      <c r="B141" s="169" t="s">
        <v>269</v>
      </c>
      <c r="C141" s="163" t="s">
        <v>265</v>
      </c>
      <c r="D141" s="137">
        <v>0</v>
      </c>
      <c r="E141" s="168">
        <v>0</v>
      </c>
      <c r="F141" s="168">
        <v>0</v>
      </c>
      <c r="G141" s="165" t="s">
        <v>174</v>
      </c>
      <c r="H141" s="140"/>
      <c r="I141" s="141"/>
    </row>
    <row r="142" spans="1:9" s="153" customFormat="1" ht="31.5">
      <c r="A142" s="161" t="s">
        <v>433</v>
      </c>
      <c r="B142" s="169" t="s">
        <v>271</v>
      </c>
      <c r="C142" s="163" t="s">
        <v>265</v>
      </c>
      <c r="D142" s="137">
        <v>0</v>
      </c>
      <c r="E142" s="168">
        <v>0</v>
      </c>
      <c r="F142" s="168">
        <v>0</v>
      </c>
      <c r="G142" s="165" t="s">
        <v>174</v>
      </c>
      <c r="H142" s="140"/>
      <c r="I142" s="141"/>
    </row>
    <row r="143" spans="1:9" s="153" customFormat="1" ht="31.5">
      <c r="A143" s="161" t="s">
        <v>434</v>
      </c>
      <c r="B143" s="169" t="s">
        <v>273</v>
      </c>
      <c r="C143" s="163" t="s">
        <v>265</v>
      </c>
      <c r="D143" s="137">
        <v>0</v>
      </c>
      <c r="E143" s="168">
        <v>0</v>
      </c>
      <c r="F143" s="168">
        <v>0</v>
      </c>
      <c r="G143" s="165" t="s">
        <v>174</v>
      </c>
      <c r="H143" s="140"/>
      <c r="I143" s="141"/>
    </row>
    <row r="144" spans="1:9" s="153" customFormat="1">
      <c r="A144" s="161" t="s">
        <v>219</v>
      </c>
      <c r="B144" s="162" t="s">
        <v>274</v>
      </c>
      <c r="C144" s="163" t="s">
        <v>265</v>
      </c>
      <c r="D144" s="137">
        <v>0</v>
      </c>
      <c r="E144" s="168">
        <v>0</v>
      </c>
      <c r="F144" s="168">
        <v>0</v>
      </c>
      <c r="G144" s="165" t="s">
        <v>174</v>
      </c>
      <c r="H144" s="140"/>
      <c r="I144" s="141"/>
    </row>
    <row r="145" spans="1:9" s="153" customFormat="1">
      <c r="A145" s="161" t="s">
        <v>220</v>
      </c>
      <c r="B145" s="162" t="s">
        <v>276</v>
      </c>
      <c r="C145" s="163" t="s">
        <v>265</v>
      </c>
      <c r="D145" s="137">
        <v>15.544207290492304</v>
      </c>
      <c r="E145" s="168">
        <v>-10.619276286876298</v>
      </c>
      <c r="F145" s="168">
        <f>D145-E145</f>
        <v>26.163483577368602</v>
      </c>
      <c r="G145" s="168">
        <f t="shared" si="5"/>
        <v>168.31661524078899</v>
      </c>
      <c r="H145" s="140"/>
      <c r="I145" s="141"/>
    </row>
    <row r="146" spans="1:9" s="153" customFormat="1">
      <c r="A146" s="161" t="s">
        <v>221</v>
      </c>
      <c r="B146" s="162" t="s">
        <v>277</v>
      </c>
      <c r="C146" s="163" t="s">
        <v>265</v>
      </c>
      <c r="D146" s="137">
        <v>0</v>
      </c>
      <c r="E146" s="168">
        <v>0</v>
      </c>
      <c r="F146" s="168">
        <v>0</v>
      </c>
      <c r="G146" s="165" t="s">
        <v>174</v>
      </c>
      <c r="H146" s="140"/>
      <c r="I146" s="141"/>
    </row>
    <row r="147" spans="1:9" s="153" customFormat="1">
      <c r="A147" s="161" t="s">
        <v>435</v>
      </c>
      <c r="B147" s="166" t="s">
        <v>279</v>
      </c>
      <c r="C147" s="163" t="s">
        <v>265</v>
      </c>
      <c r="D147" s="137">
        <v>-3.6695999999999991</v>
      </c>
      <c r="E147" s="168">
        <v>-0.46963377000000001</v>
      </c>
      <c r="F147" s="168">
        <f>D147-E147</f>
        <v>-3.1999662299999989</v>
      </c>
      <c r="G147" s="168">
        <f t="shared" si="5"/>
        <v>87.20204463701765</v>
      </c>
      <c r="H147" s="140"/>
      <c r="I147" s="141"/>
    </row>
    <row r="148" spans="1:9" s="153" customFormat="1">
      <c r="A148" s="161" t="s">
        <v>436</v>
      </c>
      <c r="B148" s="162" t="s">
        <v>280</v>
      </c>
      <c r="C148" s="163" t="s">
        <v>265</v>
      </c>
      <c r="D148" s="137">
        <v>0</v>
      </c>
      <c r="E148" s="168">
        <v>0</v>
      </c>
      <c r="F148" s="168">
        <v>0</v>
      </c>
      <c r="G148" s="165" t="s">
        <v>174</v>
      </c>
      <c r="H148" s="140"/>
      <c r="I148" s="141"/>
    </row>
    <row r="149" spans="1:9" s="153" customFormat="1">
      <c r="A149" s="161" t="s">
        <v>437</v>
      </c>
      <c r="B149" s="162" t="s">
        <v>282</v>
      </c>
      <c r="C149" s="163" t="s">
        <v>265</v>
      </c>
      <c r="D149" s="137">
        <v>0</v>
      </c>
      <c r="E149" s="168">
        <v>0</v>
      </c>
      <c r="F149" s="168">
        <v>0</v>
      </c>
      <c r="G149" s="165" t="s">
        <v>174</v>
      </c>
      <c r="H149" s="140"/>
      <c r="I149" s="141"/>
    </row>
    <row r="150" spans="1:9" s="153" customFormat="1" ht="31.5">
      <c r="A150" s="161" t="s">
        <v>438</v>
      </c>
      <c r="B150" s="166" t="s">
        <v>284</v>
      </c>
      <c r="C150" s="163" t="s">
        <v>265</v>
      </c>
      <c r="D150" s="137">
        <v>0</v>
      </c>
      <c r="E150" s="168">
        <v>0</v>
      </c>
      <c r="F150" s="168">
        <v>0</v>
      </c>
      <c r="G150" s="165" t="s">
        <v>174</v>
      </c>
      <c r="H150" s="140"/>
      <c r="I150" s="141"/>
    </row>
    <row r="151" spans="1:9" s="153" customFormat="1">
      <c r="A151" s="161" t="s">
        <v>439</v>
      </c>
      <c r="B151" s="167" t="s">
        <v>286</v>
      </c>
      <c r="C151" s="163" t="s">
        <v>265</v>
      </c>
      <c r="D151" s="137">
        <v>0</v>
      </c>
      <c r="E151" s="168">
        <v>0</v>
      </c>
      <c r="F151" s="168">
        <v>0</v>
      </c>
      <c r="G151" s="165" t="s">
        <v>174</v>
      </c>
      <c r="H151" s="140"/>
      <c r="I151" s="141"/>
    </row>
    <row r="152" spans="1:9" s="153" customFormat="1">
      <c r="A152" s="161" t="s">
        <v>440</v>
      </c>
      <c r="B152" s="167" t="s">
        <v>288</v>
      </c>
      <c r="C152" s="163" t="s">
        <v>265</v>
      </c>
      <c r="D152" s="137">
        <v>0</v>
      </c>
      <c r="E152" s="168">
        <v>0</v>
      </c>
      <c r="F152" s="168">
        <v>0</v>
      </c>
      <c r="G152" s="165" t="s">
        <v>174</v>
      </c>
      <c r="H152" s="140"/>
      <c r="I152" s="141"/>
    </row>
    <row r="153" spans="1:9" s="153" customFormat="1">
      <c r="A153" s="161" t="s">
        <v>441</v>
      </c>
      <c r="B153" s="162" t="s">
        <v>290</v>
      </c>
      <c r="C153" s="163" t="s">
        <v>265</v>
      </c>
      <c r="D153" s="137">
        <v>0.6553927095077039</v>
      </c>
      <c r="E153" s="168">
        <v>3.4311816197108205</v>
      </c>
      <c r="F153" s="168">
        <f>D153-E153</f>
        <v>-2.7757889102031168</v>
      </c>
      <c r="G153" s="168">
        <f t="shared" ref="G153:G155" si="6">F153/D153*100</f>
        <v>-423.53063589739071</v>
      </c>
      <c r="H153" s="140"/>
      <c r="I153" s="141"/>
    </row>
    <row r="154" spans="1:9" s="153" customFormat="1">
      <c r="A154" s="161" t="s">
        <v>442</v>
      </c>
      <c r="B154" s="191" t="s">
        <v>443</v>
      </c>
      <c r="C154" s="163" t="s">
        <v>265</v>
      </c>
      <c r="D154" s="137">
        <v>12.53</v>
      </c>
      <c r="E154" s="168">
        <v>0</v>
      </c>
      <c r="F154" s="168">
        <f>D154-E154</f>
        <v>12.53</v>
      </c>
      <c r="G154" s="168">
        <f>F154/D154*100</f>
        <v>100</v>
      </c>
      <c r="H154" s="140"/>
      <c r="I154" s="141"/>
    </row>
    <row r="155" spans="1:9" s="153" customFormat="1">
      <c r="A155" s="161" t="s">
        <v>223</v>
      </c>
      <c r="B155" s="166" t="s">
        <v>444</v>
      </c>
      <c r="C155" s="163" t="s">
        <v>265</v>
      </c>
      <c r="D155" s="137">
        <v>12.53</v>
      </c>
      <c r="E155" s="168">
        <v>0</v>
      </c>
      <c r="F155" s="168">
        <f>D155-E155</f>
        <v>12.53</v>
      </c>
      <c r="G155" s="168">
        <f t="shared" si="6"/>
        <v>100</v>
      </c>
      <c r="H155" s="140"/>
      <c r="I155" s="141"/>
    </row>
    <row r="156" spans="1:9" s="153" customFormat="1">
      <c r="A156" s="161" t="s">
        <v>224</v>
      </c>
      <c r="B156" s="166" t="s">
        <v>445</v>
      </c>
      <c r="C156" s="163" t="s">
        <v>265</v>
      </c>
      <c r="D156" s="137">
        <v>0</v>
      </c>
      <c r="E156" s="168">
        <v>0</v>
      </c>
      <c r="F156" s="168">
        <v>0</v>
      </c>
      <c r="G156" s="165" t="s">
        <v>174</v>
      </c>
      <c r="H156" s="140"/>
      <c r="I156" s="141"/>
    </row>
    <row r="157" spans="1:9" s="153" customFormat="1">
      <c r="A157" s="161" t="s">
        <v>225</v>
      </c>
      <c r="B157" s="166" t="s">
        <v>446</v>
      </c>
      <c r="C157" s="163" t="s">
        <v>265</v>
      </c>
      <c r="D157" s="137">
        <v>0</v>
      </c>
      <c r="E157" s="168">
        <v>0</v>
      </c>
      <c r="F157" s="168">
        <v>0</v>
      </c>
      <c r="G157" s="165" t="s">
        <v>174</v>
      </c>
      <c r="H157" s="140"/>
      <c r="I157" s="141"/>
    </row>
    <row r="158" spans="1:9" s="153" customFormat="1" ht="16.5" thickBot="1">
      <c r="A158" s="180" t="s">
        <v>226</v>
      </c>
      <c r="B158" s="166" t="s">
        <v>447</v>
      </c>
      <c r="C158" s="163" t="s">
        <v>265</v>
      </c>
      <c r="D158" s="137">
        <v>0</v>
      </c>
      <c r="E158" s="184">
        <v>0</v>
      </c>
      <c r="F158" s="184">
        <v>0</v>
      </c>
      <c r="G158" s="611" t="s">
        <v>174</v>
      </c>
      <c r="H158" s="185"/>
      <c r="I158" s="141"/>
    </row>
    <row r="159" spans="1:9" s="153" customFormat="1">
      <c r="A159" s="154" t="s">
        <v>448</v>
      </c>
      <c r="B159" s="155" t="s">
        <v>353</v>
      </c>
      <c r="C159" s="156" t="s">
        <v>174</v>
      </c>
      <c r="D159" s="157"/>
      <c r="E159" s="179">
        <v>0</v>
      </c>
      <c r="F159" s="179">
        <v>0</v>
      </c>
      <c r="G159" s="610" t="s">
        <v>174</v>
      </c>
      <c r="H159" s="160"/>
      <c r="I159" s="141"/>
    </row>
    <row r="160" spans="1:9" s="153" customFormat="1" ht="31.5">
      <c r="A160" s="161" t="s">
        <v>228</v>
      </c>
      <c r="B160" s="166" t="s">
        <v>449</v>
      </c>
      <c r="C160" s="163" t="s">
        <v>265</v>
      </c>
      <c r="D160" s="137">
        <v>27.77</v>
      </c>
      <c r="E160" s="168">
        <v>-4.4725245299999781</v>
      </c>
      <c r="F160" s="168">
        <f>D160-E160</f>
        <v>32.242524529999976</v>
      </c>
      <c r="G160" s="168">
        <f>F160/D160*100</f>
        <v>116.10559787540502</v>
      </c>
      <c r="H160" s="140"/>
      <c r="I160" s="141"/>
    </row>
    <row r="161" spans="1:9" s="153" customFormat="1">
      <c r="A161" s="161" t="s">
        <v>229</v>
      </c>
      <c r="B161" s="166" t="s">
        <v>450</v>
      </c>
      <c r="C161" s="163" t="s">
        <v>265</v>
      </c>
      <c r="D161" s="137">
        <v>0</v>
      </c>
      <c r="E161" s="168">
        <v>0</v>
      </c>
      <c r="F161" s="168">
        <v>0</v>
      </c>
      <c r="G161" s="165" t="s">
        <v>174</v>
      </c>
      <c r="H161" s="140"/>
      <c r="I161" s="141"/>
    </row>
    <row r="162" spans="1:9" s="153" customFormat="1">
      <c r="A162" s="161" t="s">
        <v>451</v>
      </c>
      <c r="B162" s="169" t="s">
        <v>452</v>
      </c>
      <c r="C162" s="163" t="s">
        <v>265</v>
      </c>
      <c r="D162" s="137">
        <v>0</v>
      </c>
      <c r="E162" s="168">
        <v>0</v>
      </c>
      <c r="F162" s="168">
        <v>0</v>
      </c>
      <c r="G162" s="165" t="s">
        <v>174</v>
      </c>
      <c r="H162" s="140"/>
      <c r="I162" s="141"/>
    </row>
    <row r="163" spans="1:9" s="153" customFormat="1">
      <c r="A163" s="161" t="s">
        <v>230</v>
      </c>
      <c r="B163" s="166" t="s">
        <v>453</v>
      </c>
      <c r="C163" s="163" t="s">
        <v>265</v>
      </c>
      <c r="D163" s="137">
        <v>0</v>
      </c>
      <c r="E163" s="168">
        <v>0</v>
      </c>
      <c r="F163" s="168">
        <v>0</v>
      </c>
      <c r="G163" s="165" t="s">
        <v>174</v>
      </c>
      <c r="H163" s="140"/>
      <c r="I163" s="141"/>
    </row>
    <row r="164" spans="1:9" s="153" customFormat="1">
      <c r="A164" s="172" t="s">
        <v>454</v>
      </c>
      <c r="B164" s="169" t="s">
        <v>455</v>
      </c>
      <c r="C164" s="163" t="s">
        <v>265</v>
      </c>
      <c r="D164" s="137">
        <v>0</v>
      </c>
      <c r="E164" s="176">
        <v>0</v>
      </c>
      <c r="F164" s="176">
        <v>0</v>
      </c>
      <c r="G164" s="165" t="s">
        <v>174</v>
      </c>
      <c r="H164" s="177"/>
      <c r="I164" s="141"/>
    </row>
    <row r="165" spans="1:9" s="153" customFormat="1" ht="32.25" thickBot="1">
      <c r="A165" s="180" t="s">
        <v>231</v>
      </c>
      <c r="B165" s="193" t="s">
        <v>456</v>
      </c>
      <c r="C165" s="182" t="s">
        <v>174</v>
      </c>
      <c r="D165" s="183">
        <v>0</v>
      </c>
      <c r="E165" s="184">
        <v>0</v>
      </c>
      <c r="F165" s="184">
        <v>0</v>
      </c>
      <c r="G165" s="165" t="s">
        <v>174</v>
      </c>
      <c r="H165" s="185"/>
      <c r="I165" s="141"/>
    </row>
    <row r="166" spans="1:9" s="153" customFormat="1" ht="19.5" thickBot="1">
      <c r="A166" s="962" t="s">
        <v>457</v>
      </c>
      <c r="B166" s="963"/>
      <c r="C166" s="963"/>
      <c r="D166" s="963"/>
      <c r="E166" s="963"/>
      <c r="F166" s="963"/>
      <c r="G166" s="963"/>
      <c r="H166" s="964"/>
      <c r="I166" s="141"/>
    </row>
    <row r="167" spans="1:9" s="153" customFormat="1">
      <c r="A167" s="186" t="s">
        <v>458</v>
      </c>
      <c r="B167" s="187" t="s">
        <v>459</v>
      </c>
      <c r="C167" s="163" t="s">
        <v>265</v>
      </c>
      <c r="D167" s="157">
        <v>380.26</v>
      </c>
      <c r="E167" s="194">
        <v>53.599481999999995</v>
      </c>
      <c r="F167" s="603">
        <f>D167-E167</f>
        <v>326.66051800000002</v>
      </c>
      <c r="G167" s="194">
        <f>F167/D167*100</f>
        <v>85.904517435438919</v>
      </c>
      <c r="H167" s="190"/>
      <c r="I167" s="141"/>
    </row>
    <row r="168" spans="1:9" s="153" customFormat="1">
      <c r="A168" s="161" t="s">
        <v>233</v>
      </c>
      <c r="B168" s="162" t="s">
        <v>267</v>
      </c>
      <c r="C168" s="163" t="s">
        <v>265</v>
      </c>
      <c r="D168" s="137">
        <v>0</v>
      </c>
      <c r="E168" s="195">
        <v>0</v>
      </c>
      <c r="F168" s="195">
        <v>0</v>
      </c>
      <c r="G168" s="195"/>
      <c r="H168" s="140"/>
      <c r="I168" s="141"/>
    </row>
    <row r="169" spans="1:9" s="153" customFormat="1" ht="31.5">
      <c r="A169" s="161" t="s">
        <v>460</v>
      </c>
      <c r="B169" s="169" t="s">
        <v>269</v>
      </c>
      <c r="C169" s="163" t="s">
        <v>265</v>
      </c>
      <c r="D169" s="137">
        <v>0</v>
      </c>
      <c r="E169" s="195">
        <v>0</v>
      </c>
      <c r="F169" s="195">
        <v>0</v>
      </c>
      <c r="G169" s="195"/>
      <c r="H169" s="140"/>
      <c r="I169" s="141"/>
    </row>
    <row r="170" spans="1:9" s="153" customFormat="1" ht="31.5">
      <c r="A170" s="161" t="s">
        <v>461</v>
      </c>
      <c r="B170" s="169" t="s">
        <v>271</v>
      </c>
      <c r="C170" s="163" t="s">
        <v>265</v>
      </c>
      <c r="D170" s="137">
        <v>0</v>
      </c>
      <c r="E170" s="195">
        <v>0</v>
      </c>
      <c r="F170" s="195">
        <v>0</v>
      </c>
      <c r="G170" s="195"/>
      <c r="H170" s="140"/>
      <c r="I170" s="141"/>
    </row>
    <row r="171" spans="1:9" s="153" customFormat="1" ht="31.5">
      <c r="A171" s="161" t="s">
        <v>462</v>
      </c>
      <c r="B171" s="169" t="s">
        <v>273</v>
      </c>
      <c r="C171" s="163" t="s">
        <v>265</v>
      </c>
      <c r="D171" s="137">
        <v>0</v>
      </c>
      <c r="E171" s="195">
        <v>0</v>
      </c>
      <c r="F171" s="195">
        <v>0</v>
      </c>
      <c r="G171" s="195"/>
      <c r="H171" s="140"/>
      <c r="I171" s="141"/>
    </row>
    <row r="172" spans="1:9" s="153" customFormat="1">
      <c r="A172" s="161" t="s">
        <v>234</v>
      </c>
      <c r="B172" s="162" t="s">
        <v>274</v>
      </c>
      <c r="C172" s="163" t="s">
        <v>265</v>
      </c>
      <c r="D172" s="137">
        <v>0</v>
      </c>
      <c r="E172" s="195">
        <v>0</v>
      </c>
      <c r="F172" s="195">
        <v>0</v>
      </c>
      <c r="G172" s="195"/>
      <c r="H172" s="140"/>
      <c r="I172" s="141"/>
    </row>
    <row r="173" spans="1:9" s="153" customFormat="1">
      <c r="A173" s="161" t="s">
        <v>235</v>
      </c>
      <c r="B173" s="162" t="s">
        <v>276</v>
      </c>
      <c r="C173" s="163" t="s">
        <v>265</v>
      </c>
      <c r="D173" s="137">
        <v>377.26</v>
      </c>
      <c r="E173" s="136">
        <v>44.655616000000009</v>
      </c>
      <c r="F173" s="606">
        <f>D173-E173</f>
        <v>332.60438399999998</v>
      </c>
      <c r="G173" s="195">
        <f>F173/D173*100</f>
        <v>88.163172347982822</v>
      </c>
      <c r="H173" s="140"/>
      <c r="I173" s="141"/>
    </row>
    <row r="174" spans="1:9" s="153" customFormat="1">
      <c r="A174" s="161" t="s">
        <v>236</v>
      </c>
      <c r="B174" s="162" t="s">
        <v>277</v>
      </c>
      <c r="C174" s="163" t="s">
        <v>265</v>
      </c>
      <c r="D174" s="137">
        <v>0</v>
      </c>
      <c r="E174" s="195">
        <v>0</v>
      </c>
      <c r="F174" s="195">
        <v>0</v>
      </c>
      <c r="G174" s="195"/>
      <c r="H174" s="140"/>
      <c r="I174" s="141"/>
    </row>
    <row r="175" spans="1:9" s="153" customFormat="1">
      <c r="A175" s="161" t="s">
        <v>463</v>
      </c>
      <c r="B175" s="162" t="s">
        <v>279</v>
      </c>
      <c r="C175" s="163" t="s">
        <v>265</v>
      </c>
      <c r="D175" s="137">
        <v>2</v>
      </c>
      <c r="E175" s="136">
        <v>0.44243599999999983</v>
      </c>
      <c r="F175" s="606">
        <f>D175-E175</f>
        <v>1.5575640000000002</v>
      </c>
      <c r="G175" s="195">
        <f>F175/D175*100</f>
        <v>77.878200000000007</v>
      </c>
      <c r="H175" s="140"/>
      <c r="I175" s="141"/>
    </row>
    <row r="176" spans="1:9" s="153" customFormat="1">
      <c r="A176" s="161" t="s">
        <v>464</v>
      </c>
      <c r="B176" s="162" t="s">
        <v>280</v>
      </c>
      <c r="C176" s="163" t="s">
        <v>265</v>
      </c>
      <c r="D176" s="137">
        <v>0</v>
      </c>
      <c r="E176" s="195">
        <v>0</v>
      </c>
      <c r="F176" s="195">
        <v>0</v>
      </c>
      <c r="G176" s="195"/>
      <c r="H176" s="140"/>
      <c r="I176" s="141"/>
    </row>
    <row r="177" spans="1:9" s="153" customFormat="1">
      <c r="A177" s="161" t="s">
        <v>465</v>
      </c>
      <c r="B177" s="162" t="s">
        <v>282</v>
      </c>
      <c r="C177" s="163" t="s">
        <v>265</v>
      </c>
      <c r="D177" s="137">
        <v>0</v>
      </c>
      <c r="E177" s="195">
        <v>0</v>
      </c>
      <c r="F177" s="195">
        <v>0</v>
      </c>
      <c r="G177" s="195"/>
      <c r="H177" s="140"/>
      <c r="I177" s="141"/>
    </row>
    <row r="178" spans="1:9" s="153" customFormat="1" ht="31.5">
      <c r="A178" s="161" t="s">
        <v>466</v>
      </c>
      <c r="B178" s="166" t="s">
        <v>284</v>
      </c>
      <c r="C178" s="163" t="s">
        <v>265</v>
      </c>
      <c r="D178" s="137">
        <v>0</v>
      </c>
      <c r="E178" s="195">
        <v>0</v>
      </c>
      <c r="F178" s="195">
        <v>0</v>
      </c>
      <c r="G178" s="195"/>
      <c r="H178" s="140"/>
      <c r="I178" s="141"/>
    </row>
    <row r="179" spans="1:9" s="153" customFormat="1">
      <c r="A179" s="161" t="s">
        <v>467</v>
      </c>
      <c r="B179" s="167" t="s">
        <v>286</v>
      </c>
      <c r="C179" s="163" t="s">
        <v>265</v>
      </c>
      <c r="D179" s="137">
        <v>0</v>
      </c>
      <c r="E179" s="195">
        <v>0</v>
      </c>
      <c r="F179" s="195">
        <v>0</v>
      </c>
      <c r="G179" s="195"/>
      <c r="H179" s="140"/>
      <c r="I179" s="141"/>
    </row>
    <row r="180" spans="1:9" s="153" customFormat="1">
      <c r="A180" s="161" t="s">
        <v>468</v>
      </c>
      <c r="B180" s="167" t="s">
        <v>288</v>
      </c>
      <c r="C180" s="163" t="s">
        <v>265</v>
      </c>
      <c r="D180" s="137">
        <v>0</v>
      </c>
      <c r="E180" s="195">
        <v>0</v>
      </c>
      <c r="F180" s="195">
        <v>0</v>
      </c>
      <c r="G180" s="195"/>
      <c r="H180" s="140"/>
      <c r="I180" s="141"/>
    </row>
    <row r="181" spans="1:9" s="153" customFormat="1" ht="31.5">
      <c r="A181" s="161" t="s">
        <v>469</v>
      </c>
      <c r="B181" s="166" t="s">
        <v>470</v>
      </c>
      <c r="C181" s="163" t="s">
        <v>265</v>
      </c>
      <c r="D181" s="137">
        <v>0</v>
      </c>
      <c r="E181" s="195">
        <v>0</v>
      </c>
      <c r="F181" s="195">
        <v>0</v>
      </c>
      <c r="G181" s="195"/>
      <c r="H181" s="140"/>
      <c r="I181" s="141"/>
    </row>
    <row r="182" spans="1:9" s="153" customFormat="1">
      <c r="A182" s="161" t="s">
        <v>471</v>
      </c>
      <c r="B182" s="169" t="s">
        <v>472</v>
      </c>
      <c r="C182" s="163" t="s">
        <v>265</v>
      </c>
      <c r="D182" s="137">
        <v>0</v>
      </c>
      <c r="E182" s="195">
        <v>0</v>
      </c>
      <c r="F182" s="195">
        <v>0</v>
      </c>
      <c r="G182" s="195"/>
      <c r="H182" s="140"/>
      <c r="I182" s="141"/>
    </row>
    <row r="183" spans="1:9" s="153" customFormat="1">
      <c r="A183" s="161" t="s">
        <v>473</v>
      </c>
      <c r="B183" s="169" t="s">
        <v>474</v>
      </c>
      <c r="C183" s="163" t="s">
        <v>265</v>
      </c>
      <c r="D183" s="137">
        <v>0</v>
      </c>
      <c r="E183" s="195">
        <v>0</v>
      </c>
      <c r="F183" s="195">
        <v>0</v>
      </c>
      <c r="G183" s="195"/>
      <c r="H183" s="140"/>
      <c r="I183" s="141"/>
    </row>
    <row r="184" spans="1:9" s="153" customFormat="1">
      <c r="A184" s="161" t="s">
        <v>475</v>
      </c>
      <c r="B184" s="162" t="s">
        <v>290</v>
      </c>
      <c r="C184" s="163" t="s">
        <v>265</v>
      </c>
      <c r="D184" s="137">
        <v>1</v>
      </c>
      <c r="E184" s="136">
        <v>5.2013060000000007</v>
      </c>
      <c r="F184" s="606">
        <f>D184-E184</f>
        <v>-4.2013060000000007</v>
      </c>
      <c r="G184" s="195">
        <f>F184/D184*100</f>
        <v>-420.13060000000007</v>
      </c>
      <c r="H184" s="140"/>
      <c r="I184" s="141"/>
    </row>
    <row r="185" spans="1:9" s="153" customFormat="1">
      <c r="A185" s="161" t="s">
        <v>476</v>
      </c>
      <c r="B185" s="191" t="s">
        <v>477</v>
      </c>
      <c r="C185" s="163" t="s">
        <v>265</v>
      </c>
      <c r="D185" s="137">
        <v>357.37</v>
      </c>
      <c r="E185" s="196">
        <v>65.209927999999991</v>
      </c>
      <c r="F185" s="606">
        <f>D185-E185</f>
        <v>292.16007200000001</v>
      </c>
      <c r="G185" s="195">
        <f t="shared" ref="G185:G213" si="7">F185/D185*100</f>
        <v>81.752825363069093</v>
      </c>
      <c r="H185" s="140"/>
      <c r="I185" s="141"/>
    </row>
    <row r="186" spans="1:9" s="153" customFormat="1">
      <c r="A186" s="161" t="s">
        <v>478</v>
      </c>
      <c r="B186" s="166" t="s">
        <v>479</v>
      </c>
      <c r="C186" s="163" t="s">
        <v>265</v>
      </c>
      <c r="D186" s="137">
        <v>0</v>
      </c>
      <c r="E186" s="196">
        <v>0</v>
      </c>
      <c r="F186" s="196">
        <v>0</v>
      </c>
      <c r="G186" s="195"/>
      <c r="H186" s="140"/>
      <c r="I186" s="141"/>
    </row>
    <row r="187" spans="1:9" s="153" customFormat="1">
      <c r="A187" s="161" t="s">
        <v>480</v>
      </c>
      <c r="B187" s="166" t="s">
        <v>481</v>
      </c>
      <c r="C187" s="163" t="s">
        <v>265</v>
      </c>
      <c r="D187" s="137">
        <v>69.81</v>
      </c>
      <c r="E187" s="196">
        <v>16.563967999999999</v>
      </c>
      <c r="F187" s="196">
        <f>D187-E187</f>
        <v>53.246032</v>
      </c>
      <c r="G187" s="195">
        <f t="shared" si="7"/>
        <v>76.272786133791712</v>
      </c>
      <c r="H187" s="140"/>
      <c r="I187" s="141"/>
    </row>
    <row r="188" spans="1:9" s="153" customFormat="1">
      <c r="A188" s="161" t="s">
        <v>482</v>
      </c>
      <c r="B188" s="169" t="s">
        <v>483</v>
      </c>
      <c r="C188" s="163" t="s">
        <v>265</v>
      </c>
      <c r="D188" s="137">
        <v>0</v>
      </c>
      <c r="E188" s="196">
        <v>0</v>
      </c>
      <c r="F188" s="196">
        <v>0</v>
      </c>
      <c r="G188" s="195"/>
      <c r="H188" s="140"/>
      <c r="I188" s="141"/>
    </row>
    <row r="189" spans="1:9" s="153" customFormat="1">
      <c r="A189" s="161" t="s">
        <v>484</v>
      </c>
      <c r="B189" s="169" t="s">
        <v>485</v>
      </c>
      <c r="C189" s="163" t="s">
        <v>265</v>
      </c>
      <c r="D189" s="137">
        <v>0</v>
      </c>
      <c r="E189" s="196">
        <v>0</v>
      </c>
      <c r="F189" s="196">
        <v>0</v>
      </c>
      <c r="G189" s="195"/>
      <c r="H189" s="140"/>
      <c r="I189" s="141"/>
    </row>
    <row r="190" spans="1:9" s="153" customFormat="1">
      <c r="A190" s="161" t="s">
        <v>486</v>
      </c>
      <c r="B190" s="169" t="s">
        <v>487</v>
      </c>
      <c r="C190" s="163" t="s">
        <v>265</v>
      </c>
      <c r="D190" s="137">
        <v>69.81</v>
      </c>
      <c r="E190" s="136">
        <v>16.563967999999999</v>
      </c>
      <c r="F190" s="196">
        <f>D190-E190</f>
        <v>53.246032</v>
      </c>
      <c r="G190" s="195">
        <f t="shared" si="7"/>
        <v>76.272786133791712</v>
      </c>
      <c r="H190" s="140"/>
      <c r="I190" s="141"/>
    </row>
    <row r="191" spans="1:9" s="153" customFormat="1" ht="31.5">
      <c r="A191" s="161" t="s">
        <v>488</v>
      </c>
      <c r="B191" s="166" t="s">
        <v>489</v>
      </c>
      <c r="C191" s="163" t="s">
        <v>265</v>
      </c>
      <c r="D191" s="137">
        <v>32.33</v>
      </c>
      <c r="E191" s="136">
        <v>9.7395959999999988</v>
      </c>
      <c r="F191" s="196">
        <f>D191-E191</f>
        <v>22.590403999999999</v>
      </c>
      <c r="G191" s="195">
        <f t="shared" si="7"/>
        <v>69.87443241571296</v>
      </c>
      <c r="H191" s="140"/>
      <c r="I191" s="141"/>
    </row>
    <row r="192" spans="1:9" s="153" customFormat="1" ht="31.5">
      <c r="A192" s="161" t="s">
        <v>490</v>
      </c>
      <c r="B192" s="166" t="s">
        <v>491</v>
      </c>
      <c r="C192" s="163" t="s">
        <v>265</v>
      </c>
      <c r="D192" s="137">
        <v>0</v>
      </c>
      <c r="E192" s="195">
        <v>0</v>
      </c>
      <c r="F192" s="195">
        <v>0</v>
      </c>
      <c r="G192" s="195"/>
      <c r="H192" s="140"/>
      <c r="I192" s="141"/>
    </row>
    <row r="193" spans="1:9" s="153" customFormat="1">
      <c r="A193" s="161" t="s">
        <v>492</v>
      </c>
      <c r="B193" s="166" t="s">
        <v>493</v>
      </c>
      <c r="C193" s="163" t="s">
        <v>265</v>
      </c>
      <c r="D193" s="137">
        <v>0</v>
      </c>
      <c r="E193" s="195">
        <v>0</v>
      </c>
      <c r="F193" s="195">
        <v>0</v>
      </c>
      <c r="G193" s="195"/>
      <c r="H193" s="140"/>
      <c r="I193" s="141"/>
    </row>
    <row r="194" spans="1:9" s="153" customFormat="1">
      <c r="A194" s="161" t="s">
        <v>494</v>
      </c>
      <c r="B194" s="166" t="s">
        <v>495</v>
      </c>
      <c r="C194" s="163" t="s">
        <v>265</v>
      </c>
      <c r="D194" s="137">
        <v>68.83</v>
      </c>
      <c r="E194" s="136">
        <v>10.825508000000001</v>
      </c>
      <c r="F194" s="197">
        <f>D194-E194</f>
        <v>58.004491999999999</v>
      </c>
      <c r="G194" s="195">
        <f t="shared" si="7"/>
        <v>84.272108092401567</v>
      </c>
      <c r="H194" s="140"/>
      <c r="I194" s="141"/>
    </row>
    <row r="195" spans="1:9" s="153" customFormat="1">
      <c r="A195" s="161" t="s">
        <v>496</v>
      </c>
      <c r="B195" s="166" t="s">
        <v>497</v>
      </c>
      <c r="C195" s="163" t="s">
        <v>265</v>
      </c>
      <c r="D195" s="137">
        <v>20.92</v>
      </c>
      <c r="E195" s="136">
        <v>0.78392600000000012</v>
      </c>
      <c r="F195" s="197">
        <f t="shared" ref="F195:F200" si="8">D195-E195</f>
        <v>20.136074000000001</v>
      </c>
      <c r="G195" s="195">
        <f t="shared" si="7"/>
        <v>96.252743785850853</v>
      </c>
      <c r="H195" s="140"/>
      <c r="I195" s="141"/>
    </row>
    <row r="196" spans="1:9" s="153" customFormat="1">
      <c r="A196" s="161" t="s">
        <v>498</v>
      </c>
      <c r="B196" s="166" t="s">
        <v>499</v>
      </c>
      <c r="C196" s="163" t="s">
        <v>265</v>
      </c>
      <c r="D196" s="137">
        <v>3.46</v>
      </c>
      <c r="E196" s="136">
        <v>6.8274479999999995</v>
      </c>
      <c r="F196" s="197">
        <f t="shared" si="8"/>
        <v>-3.3674479999999996</v>
      </c>
      <c r="G196" s="195">
        <f t="shared" si="7"/>
        <v>-97.325086705202295</v>
      </c>
      <c r="H196" s="140"/>
      <c r="I196" s="141"/>
    </row>
    <row r="197" spans="1:9" s="153" customFormat="1">
      <c r="A197" s="161" t="s">
        <v>500</v>
      </c>
      <c r="B197" s="169" t="s">
        <v>501</v>
      </c>
      <c r="C197" s="163" t="s">
        <v>265</v>
      </c>
      <c r="D197" s="137">
        <v>3.4646847639309795</v>
      </c>
      <c r="E197" s="136">
        <v>0</v>
      </c>
      <c r="F197" s="197">
        <f t="shared" si="8"/>
        <v>3.4646847639309795</v>
      </c>
      <c r="G197" s="195">
        <f t="shared" si="7"/>
        <v>100</v>
      </c>
      <c r="H197" s="140"/>
      <c r="I197" s="141"/>
    </row>
    <row r="198" spans="1:9" s="153" customFormat="1">
      <c r="A198" s="161" t="s">
        <v>502</v>
      </c>
      <c r="B198" s="166" t="s">
        <v>503</v>
      </c>
      <c r="C198" s="163" t="s">
        <v>265</v>
      </c>
      <c r="D198" s="137">
        <v>19.8</v>
      </c>
      <c r="E198" s="136">
        <v>4.7081909999999993</v>
      </c>
      <c r="F198" s="197">
        <f t="shared" si="8"/>
        <v>15.091809000000001</v>
      </c>
      <c r="G198" s="195">
        <f t="shared" si="7"/>
        <v>76.221257575757591</v>
      </c>
      <c r="H198" s="140"/>
      <c r="I198" s="141"/>
    </row>
    <row r="199" spans="1:9" s="153" customFormat="1">
      <c r="A199" s="161" t="s">
        <v>504</v>
      </c>
      <c r="B199" s="166" t="s">
        <v>505</v>
      </c>
      <c r="C199" s="163" t="s">
        <v>265</v>
      </c>
      <c r="D199" s="137">
        <v>65.81</v>
      </c>
      <c r="E199" s="136">
        <v>8.4112720000000003</v>
      </c>
      <c r="F199" s="197">
        <f t="shared" si="8"/>
        <v>57.398728000000006</v>
      </c>
      <c r="G199" s="195">
        <f t="shared" si="7"/>
        <v>87.218854277465439</v>
      </c>
      <c r="H199" s="140"/>
      <c r="I199" s="141"/>
    </row>
    <row r="200" spans="1:9" s="153" customFormat="1">
      <c r="A200" s="161" t="s">
        <v>506</v>
      </c>
      <c r="B200" s="166" t="s">
        <v>507</v>
      </c>
      <c r="C200" s="163" t="s">
        <v>265</v>
      </c>
      <c r="D200" s="137">
        <v>31.87</v>
      </c>
      <c r="E200" s="136">
        <v>8.0748850000000001</v>
      </c>
      <c r="F200" s="197">
        <f t="shared" si="8"/>
        <v>23.795115000000003</v>
      </c>
      <c r="G200" s="195">
        <f t="shared" si="7"/>
        <v>74.663053027925955</v>
      </c>
      <c r="H200" s="140"/>
      <c r="I200" s="141"/>
    </row>
    <row r="201" spans="1:9" s="153" customFormat="1" ht="31.5">
      <c r="A201" s="161" t="s">
        <v>508</v>
      </c>
      <c r="B201" s="166" t="s">
        <v>509</v>
      </c>
      <c r="C201" s="163" t="s">
        <v>265</v>
      </c>
      <c r="D201" s="137">
        <v>0</v>
      </c>
      <c r="E201" s="195">
        <v>0</v>
      </c>
      <c r="F201" s="195">
        <v>0</v>
      </c>
      <c r="G201" s="195"/>
      <c r="H201" s="140"/>
      <c r="I201" s="141"/>
    </row>
    <row r="202" spans="1:9" s="153" customFormat="1">
      <c r="A202" s="161" t="s">
        <v>510</v>
      </c>
      <c r="B202" s="166" t="s">
        <v>511</v>
      </c>
      <c r="C202" s="163" t="s">
        <v>265</v>
      </c>
      <c r="D202" s="137">
        <v>44.53</v>
      </c>
      <c r="E202" s="136"/>
      <c r="F202" s="197">
        <f>D202-E202</f>
        <v>44.53</v>
      </c>
      <c r="G202" s="195">
        <f t="shared" si="7"/>
        <v>100</v>
      </c>
      <c r="H202" s="140"/>
      <c r="I202" s="141"/>
    </row>
    <row r="203" spans="1:9" s="153" customFormat="1">
      <c r="A203" s="161" t="s">
        <v>512</v>
      </c>
      <c r="B203" s="191" t="s">
        <v>513</v>
      </c>
      <c r="C203" s="163" t="s">
        <v>265</v>
      </c>
      <c r="D203" s="137">
        <v>0</v>
      </c>
      <c r="E203" s="195">
        <v>1.2450000000000001</v>
      </c>
      <c r="F203" s="195">
        <v>0</v>
      </c>
      <c r="G203" s="195"/>
      <c r="H203" s="140"/>
      <c r="I203" s="141"/>
    </row>
    <row r="204" spans="1:9" s="153" customFormat="1">
      <c r="A204" s="161" t="s">
        <v>514</v>
      </c>
      <c r="B204" s="166" t="s">
        <v>515</v>
      </c>
      <c r="C204" s="163" t="s">
        <v>265</v>
      </c>
      <c r="D204" s="137">
        <v>0</v>
      </c>
      <c r="E204" s="195">
        <v>0.71500000000000008</v>
      </c>
      <c r="F204" s="195">
        <v>0</v>
      </c>
      <c r="G204" s="195"/>
      <c r="H204" s="140"/>
      <c r="I204" s="141"/>
    </row>
    <row r="205" spans="1:9" s="153" customFormat="1">
      <c r="A205" s="161" t="s">
        <v>516</v>
      </c>
      <c r="B205" s="166" t="s">
        <v>517</v>
      </c>
      <c r="C205" s="163" t="s">
        <v>265</v>
      </c>
      <c r="D205" s="137">
        <v>0</v>
      </c>
      <c r="E205" s="195">
        <v>0</v>
      </c>
      <c r="F205" s="195">
        <v>0</v>
      </c>
      <c r="G205" s="195"/>
      <c r="H205" s="140"/>
      <c r="I205" s="141"/>
    </row>
    <row r="206" spans="1:9" s="153" customFormat="1" ht="31.5">
      <c r="A206" s="161" t="s">
        <v>518</v>
      </c>
      <c r="B206" s="169" t="s">
        <v>519</v>
      </c>
      <c r="C206" s="163" t="s">
        <v>265</v>
      </c>
      <c r="D206" s="137">
        <v>0</v>
      </c>
      <c r="E206" s="195">
        <v>0</v>
      </c>
      <c r="F206" s="195">
        <v>0</v>
      </c>
      <c r="G206" s="195"/>
      <c r="H206" s="140"/>
      <c r="I206" s="141"/>
    </row>
    <row r="207" spans="1:9" s="153" customFormat="1">
      <c r="A207" s="161" t="s">
        <v>520</v>
      </c>
      <c r="B207" s="170" t="s">
        <v>521</v>
      </c>
      <c r="C207" s="163" t="s">
        <v>265</v>
      </c>
      <c r="D207" s="137">
        <v>0</v>
      </c>
      <c r="E207" s="195">
        <v>0</v>
      </c>
      <c r="F207" s="195">
        <v>0</v>
      </c>
      <c r="G207" s="195"/>
      <c r="H207" s="140"/>
      <c r="I207" s="141"/>
    </row>
    <row r="208" spans="1:9" s="153" customFormat="1">
      <c r="A208" s="161" t="s">
        <v>522</v>
      </c>
      <c r="B208" s="170" t="s">
        <v>523</v>
      </c>
      <c r="C208" s="163" t="s">
        <v>265</v>
      </c>
      <c r="D208" s="137">
        <v>0</v>
      </c>
      <c r="E208" s="195">
        <v>0</v>
      </c>
      <c r="F208" s="195">
        <v>0</v>
      </c>
      <c r="G208" s="195"/>
      <c r="H208" s="140"/>
      <c r="I208" s="141"/>
    </row>
    <row r="209" spans="1:9" s="153" customFormat="1">
      <c r="A209" s="161" t="s">
        <v>524</v>
      </c>
      <c r="B209" s="166" t="s">
        <v>525</v>
      </c>
      <c r="C209" s="163" t="s">
        <v>265</v>
      </c>
      <c r="D209" s="137"/>
      <c r="E209" s="195">
        <v>0</v>
      </c>
      <c r="F209" s="195">
        <v>0</v>
      </c>
      <c r="G209" s="195"/>
      <c r="H209" s="140"/>
      <c r="I209" s="141"/>
    </row>
    <row r="210" spans="1:9" s="153" customFormat="1">
      <c r="A210" s="161" t="s">
        <v>526</v>
      </c>
      <c r="B210" s="191" t="s">
        <v>527</v>
      </c>
      <c r="C210" s="163" t="s">
        <v>265</v>
      </c>
      <c r="D210" s="137">
        <v>24.31</v>
      </c>
      <c r="E210" s="197">
        <v>0.39717500000000006</v>
      </c>
      <c r="F210" s="197">
        <f>D210-E210</f>
        <v>23.912824999999998</v>
      </c>
      <c r="G210" s="195">
        <f t="shared" si="7"/>
        <v>98.366207322089679</v>
      </c>
      <c r="H210" s="140"/>
      <c r="I210" s="141"/>
    </row>
    <row r="211" spans="1:9" s="153" customFormat="1">
      <c r="A211" s="161" t="s">
        <v>528</v>
      </c>
      <c r="B211" s="166" t="s">
        <v>529</v>
      </c>
      <c r="C211" s="163" t="s">
        <v>265</v>
      </c>
      <c r="D211" s="137">
        <v>24.31</v>
      </c>
      <c r="E211" s="197">
        <v>0.39717500000000006</v>
      </c>
      <c r="F211" s="197">
        <f t="shared" ref="F211:F213" si="9">D211-E211</f>
        <v>23.912824999999998</v>
      </c>
      <c r="G211" s="195">
        <f t="shared" si="7"/>
        <v>98.366207322089679</v>
      </c>
      <c r="H211" s="140"/>
      <c r="I211" s="141"/>
    </row>
    <row r="212" spans="1:9" s="153" customFormat="1">
      <c r="A212" s="161" t="s">
        <v>530</v>
      </c>
      <c r="B212" s="169" t="s">
        <v>531</v>
      </c>
      <c r="C212" s="163" t="s">
        <v>265</v>
      </c>
      <c r="D212" s="137">
        <v>0</v>
      </c>
      <c r="E212" s="197">
        <v>0</v>
      </c>
      <c r="F212" s="197">
        <f t="shared" si="9"/>
        <v>0</v>
      </c>
      <c r="G212" s="195"/>
      <c r="H212" s="140"/>
      <c r="I212" s="141"/>
    </row>
    <row r="213" spans="1:9" s="153" customFormat="1">
      <c r="A213" s="161" t="s">
        <v>532</v>
      </c>
      <c r="B213" s="169" t="s">
        <v>533</v>
      </c>
      <c r="C213" s="163" t="s">
        <v>265</v>
      </c>
      <c r="D213" s="137">
        <v>24.31</v>
      </c>
      <c r="E213" s="136">
        <v>0.39717500000000006</v>
      </c>
      <c r="F213" s="197">
        <f t="shared" si="9"/>
        <v>23.912824999999998</v>
      </c>
      <c r="G213" s="195">
        <f t="shared" si="7"/>
        <v>98.366207322089679</v>
      </c>
      <c r="H213" s="140"/>
      <c r="I213" s="141"/>
    </row>
    <row r="214" spans="1:9" s="153" customFormat="1">
      <c r="A214" s="161" t="s">
        <v>534</v>
      </c>
      <c r="B214" s="169" t="s">
        <v>535</v>
      </c>
      <c r="C214" s="163" t="s">
        <v>265</v>
      </c>
      <c r="D214" s="137">
        <v>0</v>
      </c>
      <c r="E214" s="197">
        <v>0</v>
      </c>
      <c r="F214" s="197">
        <v>0</v>
      </c>
      <c r="G214" s="195" t="s">
        <v>174</v>
      </c>
      <c r="H214" s="140"/>
      <c r="I214" s="141"/>
    </row>
    <row r="215" spans="1:9" s="153" customFormat="1">
      <c r="A215" s="161" t="s">
        <v>536</v>
      </c>
      <c r="B215" s="169" t="s">
        <v>537</v>
      </c>
      <c r="C215" s="163" t="s">
        <v>265</v>
      </c>
      <c r="D215" s="137"/>
      <c r="E215" s="136">
        <v>0</v>
      </c>
      <c r="F215" s="197">
        <v>0</v>
      </c>
      <c r="G215" s="195" t="s">
        <v>174</v>
      </c>
      <c r="H215" s="140"/>
      <c r="I215" s="141"/>
    </row>
    <row r="216" spans="1:9" s="153" customFormat="1">
      <c r="A216" s="161" t="s">
        <v>538</v>
      </c>
      <c r="B216" s="169" t="s">
        <v>539</v>
      </c>
      <c r="C216" s="163" t="s">
        <v>265</v>
      </c>
      <c r="D216" s="137">
        <v>0</v>
      </c>
      <c r="E216" s="195">
        <v>0</v>
      </c>
      <c r="F216" s="195">
        <v>0</v>
      </c>
      <c r="G216" s="195"/>
      <c r="H216" s="140"/>
      <c r="I216" s="141"/>
    </row>
    <row r="217" spans="1:9" s="153" customFormat="1">
      <c r="A217" s="161" t="s">
        <v>540</v>
      </c>
      <c r="B217" s="169" t="s">
        <v>541</v>
      </c>
      <c r="C217" s="163" t="s">
        <v>265</v>
      </c>
      <c r="D217" s="137">
        <v>0</v>
      </c>
      <c r="E217" s="195">
        <v>0</v>
      </c>
      <c r="F217" s="195">
        <v>0</v>
      </c>
      <c r="G217" s="195"/>
      <c r="H217" s="140"/>
      <c r="I217" s="141"/>
    </row>
    <row r="218" spans="1:9" s="153" customFormat="1">
      <c r="A218" s="161" t="s">
        <v>542</v>
      </c>
      <c r="B218" s="166" t="s">
        <v>543</v>
      </c>
      <c r="C218" s="163" t="s">
        <v>265</v>
      </c>
      <c r="D218" s="137">
        <v>0</v>
      </c>
      <c r="E218" s="195">
        <v>0</v>
      </c>
      <c r="F218" s="195">
        <v>0</v>
      </c>
      <c r="G218" s="195"/>
      <c r="H218" s="140"/>
      <c r="I218" s="141"/>
    </row>
    <row r="219" spans="1:9" s="153" customFormat="1">
      <c r="A219" s="161" t="s">
        <v>544</v>
      </c>
      <c r="B219" s="166" t="s">
        <v>545</v>
      </c>
      <c r="C219" s="163" t="s">
        <v>265</v>
      </c>
      <c r="D219" s="137"/>
      <c r="E219" s="195">
        <v>0</v>
      </c>
      <c r="F219" s="195">
        <v>0</v>
      </c>
      <c r="G219" s="195"/>
      <c r="H219" s="140"/>
      <c r="I219" s="141"/>
    </row>
    <row r="220" spans="1:9" s="153" customFormat="1">
      <c r="A220" s="161" t="s">
        <v>546</v>
      </c>
      <c r="B220" s="166" t="s">
        <v>353</v>
      </c>
      <c r="C220" s="163" t="s">
        <v>174</v>
      </c>
      <c r="D220" s="137">
        <v>0</v>
      </c>
      <c r="E220" s="195">
        <v>0</v>
      </c>
      <c r="F220" s="195">
        <v>0</v>
      </c>
      <c r="G220" s="195"/>
      <c r="H220" s="140"/>
      <c r="I220" s="141"/>
    </row>
    <row r="221" spans="1:9" s="153" customFormat="1" ht="31.5">
      <c r="A221" s="161" t="s">
        <v>547</v>
      </c>
      <c r="B221" s="166" t="s">
        <v>548</v>
      </c>
      <c r="C221" s="163" t="s">
        <v>265</v>
      </c>
      <c r="D221" s="137">
        <v>0</v>
      </c>
      <c r="E221" s="195">
        <v>0</v>
      </c>
      <c r="F221" s="195">
        <v>0</v>
      </c>
      <c r="G221" s="195"/>
      <c r="H221" s="140"/>
      <c r="I221" s="141"/>
    </row>
    <row r="222" spans="1:9" s="153" customFormat="1">
      <c r="A222" s="161" t="s">
        <v>549</v>
      </c>
      <c r="B222" s="191" t="s">
        <v>550</v>
      </c>
      <c r="C222" s="163" t="s">
        <v>265</v>
      </c>
      <c r="D222" s="137">
        <v>0</v>
      </c>
      <c r="E222" s="197">
        <v>0.46953999999999996</v>
      </c>
      <c r="F222" s="604">
        <f>D222-E222</f>
        <v>-0.46953999999999996</v>
      </c>
      <c r="G222" s="195"/>
      <c r="H222" s="140"/>
      <c r="I222" s="141"/>
    </row>
    <row r="223" spans="1:9" s="153" customFormat="1">
      <c r="A223" s="161" t="s">
        <v>551</v>
      </c>
      <c r="B223" s="166" t="s">
        <v>552</v>
      </c>
      <c r="C223" s="163" t="s">
        <v>265</v>
      </c>
      <c r="D223" s="137">
        <v>0</v>
      </c>
      <c r="E223" s="136">
        <v>0.46953999999999996</v>
      </c>
      <c r="F223" s="604">
        <f>D223-E223</f>
        <v>-0.46953999999999996</v>
      </c>
      <c r="G223" s="195"/>
      <c r="H223" s="140"/>
      <c r="I223" s="141"/>
    </row>
    <row r="224" spans="1:9" s="153" customFormat="1">
      <c r="A224" s="161" t="s">
        <v>553</v>
      </c>
      <c r="B224" s="166" t="s">
        <v>554</v>
      </c>
      <c r="C224" s="163" t="s">
        <v>265</v>
      </c>
      <c r="D224" s="137">
        <v>0</v>
      </c>
      <c r="E224" s="195">
        <v>0</v>
      </c>
      <c r="F224" s="195">
        <v>0</v>
      </c>
      <c r="G224" s="195"/>
      <c r="H224" s="140"/>
      <c r="I224" s="141"/>
    </row>
    <row r="225" spans="1:9" s="153" customFormat="1">
      <c r="A225" s="161" t="s">
        <v>555</v>
      </c>
      <c r="B225" s="169" t="s">
        <v>556</v>
      </c>
      <c r="C225" s="163" t="s">
        <v>265</v>
      </c>
      <c r="D225" s="137">
        <v>0</v>
      </c>
      <c r="E225" s="195">
        <v>0</v>
      </c>
      <c r="F225" s="195">
        <v>0</v>
      </c>
      <c r="G225" s="195"/>
      <c r="H225" s="140"/>
      <c r="I225" s="141"/>
    </row>
    <row r="226" spans="1:9" s="153" customFormat="1">
      <c r="A226" s="161" t="s">
        <v>557</v>
      </c>
      <c r="B226" s="169" t="s">
        <v>558</v>
      </c>
      <c r="C226" s="163" t="s">
        <v>265</v>
      </c>
      <c r="D226" s="137">
        <v>0</v>
      </c>
      <c r="E226" s="195">
        <v>0</v>
      </c>
      <c r="F226" s="195">
        <v>0</v>
      </c>
      <c r="G226" s="195"/>
      <c r="H226" s="140"/>
      <c r="I226" s="141"/>
    </row>
    <row r="227" spans="1:9" s="153" customFormat="1">
      <c r="A227" s="161" t="s">
        <v>559</v>
      </c>
      <c r="B227" s="169" t="s">
        <v>560</v>
      </c>
      <c r="C227" s="163" t="s">
        <v>265</v>
      </c>
      <c r="D227" s="137">
        <v>0</v>
      </c>
      <c r="E227" s="195">
        <v>0</v>
      </c>
      <c r="F227" s="195">
        <v>0</v>
      </c>
      <c r="G227" s="195"/>
      <c r="H227" s="140"/>
      <c r="I227" s="141"/>
    </row>
    <row r="228" spans="1:9" s="153" customFormat="1">
      <c r="A228" s="161" t="s">
        <v>561</v>
      </c>
      <c r="B228" s="166" t="s">
        <v>562</v>
      </c>
      <c r="C228" s="163" t="s">
        <v>265</v>
      </c>
      <c r="D228" s="137">
        <v>0</v>
      </c>
      <c r="E228" s="195">
        <v>0</v>
      </c>
      <c r="F228" s="195">
        <v>0</v>
      </c>
      <c r="G228" s="195"/>
      <c r="H228" s="140"/>
      <c r="I228" s="141"/>
    </row>
    <row r="229" spans="1:9" s="153" customFormat="1">
      <c r="A229" s="161" t="s">
        <v>563</v>
      </c>
      <c r="B229" s="166" t="s">
        <v>564</v>
      </c>
      <c r="C229" s="163" t="s">
        <v>265</v>
      </c>
      <c r="D229" s="137">
        <v>0</v>
      </c>
      <c r="E229" s="195">
        <v>0</v>
      </c>
      <c r="F229" s="195">
        <v>0</v>
      </c>
      <c r="G229" s="195"/>
      <c r="H229" s="140"/>
      <c r="I229" s="141"/>
    </row>
    <row r="230" spans="1:9" s="153" customFormat="1">
      <c r="A230" s="161" t="s">
        <v>565</v>
      </c>
      <c r="B230" s="169" t="s">
        <v>566</v>
      </c>
      <c r="C230" s="163" t="s">
        <v>265</v>
      </c>
      <c r="D230" s="137">
        <v>0</v>
      </c>
      <c r="E230" s="195">
        <v>0</v>
      </c>
      <c r="F230" s="195">
        <v>0</v>
      </c>
      <c r="G230" s="195"/>
      <c r="H230" s="140"/>
      <c r="I230" s="141"/>
    </row>
    <row r="231" spans="1:9" s="153" customFormat="1">
      <c r="A231" s="161" t="s">
        <v>567</v>
      </c>
      <c r="B231" s="169" t="s">
        <v>568</v>
      </c>
      <c r="C231" s="163" t="s">
        <v>265</v>
      </c>
      <c r="D231" s="137">
        <v>0</v>
      </c>
      <c r="E231" s="195">
        <v>0</v>
      </c>
      <c r="F231" s="195">
        <v>0</v>
      </c>
      <c r="G231" s="195"/>
      <c r="H231" s="140"/>
      <c r="I231" s="141"/>
    </row>
    <row r="232" spans="1:9" s="153" customFormat="1">
      <c r="A232" s="161" t="s">
        <v>569</v>
      </c>
      <c r="B232" s="166" t="s">
        <v>570</v>
      </c>
      <c r="C232" s="163" t="s">
        <v>265</v>
      </c>
      <c r="D232" s="137">
        <v>0</v>
      </c>
      <c r="E232" s="195">
        <v>0</v>
      </c>
      <c r="F232" s="195">
        <v>0</v>
      </c>
      <c r="G232" s="195"/>
      <c r="H232" s="140"/>
      <c r="I232" s="141"/>
    </row>
    <row r="233" spans="1:9" s="153" customFormat="1">
      <c r="A233" s="161" t="s">
        <v>571</v>
      </c>
      <c r="B233" s="166" t="s">
        <v>572</v>
      </c>
      <c r="C233" s="163" t="s">
        <v>265</v>
      </c>
      <c r="D233" s="137">
        <v>0</v>
      </c>
      <c r="E233" s="195">
        <v>0</v>
      </c>
      <c r="F233" s="195">
        <v>0</v>
      </c>
      <c r="G233" s="195"/>
      <c r="H233" s="140"/>
      <c r="I233" s="141"/>
    </row>
    <row r="234" spans="1:9" s="153" customFormat="1">
      <c r="A234" s="161" t="s">
        <v>573</v>
      </c>
      <c r="B234" s="166" t="s">
        <v>574</v>
      </c>
      <c r="C234" s="163" t="s">
        <v>265</v>
      </c>
      <c r="D234" s="137">
        <v>0</v>
      </c>
      <c r="E234" s="195">
        <v>0</v>
      </c>
      <c r="F234" s="195">
        <v>0</v>
      </c>
      <c r="G234" s="195"/>
      <c r="H234" s="140"/>
      <c r="I234" s="141"/>
    </row>
    <row r="235" spans="1:9" s="153" customFormat="1">
      <c r="A235" s="161" t="s">
        <v>575</v>
      </c>
      <c r="B235" s="191" t="s">
        <v>576</v>
      </c>
      <c r="C235" s="163" t="s">
        <v>265</v>
      </c>
      <c r="D235" s="137">
        <v>0</v>
      </c>
      <c r="E235" s="195">
        <v>0</v>
      </c>
      <c r="F235" s="195">
        <v>0</v>
      </c>
      <c r="G235" s="195"/>
      <c r="H235" s="140"/>
      <c r="I235" s="141"/>
    </row>
    <row r="236" spans="1:9" s="153" customFormat="1">
      <c r="A236" s="161" t="s">
        <v>577</v>
      </c>
      <c r="B236" s="166" t="s">
        <v>578</v>
      </c>
      <c r="C236" s="163" t="s">
        <v>265</v>
      </c>
      <c r="D236" s="137">
        <v>0</v>
      </c>
      <c r="E236" s="195">
        <v>0</v>
      </c>
      <c r="F236" s="195">
        <v>0</v>
      </c>
      <c r="G236" s="195"/>
      <c r="H236" s="140"/>
      <c r="I236" s="141"/>
    </row>
    <row r="237" spans="1:9" s="153" customFormat="1">
      <c r="A237" s="161" t="s">
        <v>579</v>
      </c>
      <c r="B237" s="169" t="s">
        <v>556</v>
      </c>
      <c r="C237" s="163" t="s">
        <v>265</v>
      </c>
      <c r="D237" s="137">
        <v>0</v>
      </c>
      <c r="E237" s="195">
        <v>0</v>
      </c>
      <c r="F237" s="195">
        <v>0</v>
      </c>
      <c r="G237" s="195"/>
      <c r="H237" s="140"/>
      <c r="I237" s="141"/>
    </row>
    <row r="238" spans="1:9" s="153" customFormat="1">
      <c r="A238" s="161" t="s">
        <v>580</v>
      </c>
      <c r="B238" s="169" t="s">
        <v>558</v>
      </c>
      <c r="C238" s="163" t="s">
        <v>265</v>
      </c>
      <c r="D238" s="137">
        <v>0</v>
      </c>
      <c r="E238" s="195">
        <v>0</v>
      </c>
      <c r="F238" s="195">
        <v>0</v>
      </c>
      <c r="G238" s="195"/>
      <c r="H238" s="140"/>
      <c r="I238" s="141"/>
    </row>
    <row r="239" spans="1:9" s="153" customFormat="1">
      <c r="A239" s="161" t="s">
        <v>581</v>
      </c>
      <c r="B239" s="169" t="s">
        <v>560</v>
      </c>
      <c r="C239" s="163" t="s">
        <v>265</v>
      </c>
      <c r="D239" s="137">
        <v>0</v>
      </c>
      <c r="E239" s="195">
        <v>0</v>
      </c>
      <c r="F239" s="195">
        <v>0</v>
      </c>
      <c r="G239" s="195"/>
      <c r="H239" s="140"/>
      <c r="I239" s="141"/>
    </row>
    <row r="240" spans="1:9" s="153" customFormat="1">
      <c r="A240" s="161" t="s">
        <v>582</v>
      </c>
      <c r="B240" s="166" t="s">
        <v>446</v>
      </c>
      <c r="C240" s="163" t="s">
        <v>265</v>
      </c>
      <c r="D240" s="137">
        <v>0</v>
      </c>
      <c r="E240" s="195">
        <v>0</v>
      </c>
      <c r="F240" s="195">
        <v>0</v>
      </c>
      <c r="G240" s="195"/>
      <c r="H240" s="140"/>
      <c r="I240" s="141"/>
    </row>
    <row r="241" spans="1:9" s="153" customFormat="1">
      <c r="A241" s="161" t="s">
        <v>583</v>
      </c>
      <c r="B241" s="166" t="s">
        <v>584</v>
      </c>
      <c r="C241" s="163" t="s">
        <v>265</v>
      </c>
      <c r="D241" s="137">
        <v>0</v>
      </c>
      <c r="E241" s="195">
        <v>0</v>
      </c>
      <c r="F241" s="195">
        <v>0</v>
      </c>
      <c r="G241" s="195"/>
      <c r="H241" s="140"/>
      <c r="I241" s="141"/>
    </row>
    <row r="242" spans="1:9" s="153" customFormat="1" ht="31.5">
      <c r="A242" s="161" t="s">
        <v>585</v>
      </c>
      <c r="B242" s="191" t="s">
        <v>586</v>
      </c>
      <c r="C242" s="163" t="s">
        <v>265</v>
      </c>
      <c r="D242" s="137">
        <v>22.89</v>
      </c>
      <c r="E242" s="197">
        <f>E167-E185</f>
        <v>-11.610445999999996</v>
      </c>
      <c r="F242" s="197">
        <f>D242-E242</f>
        <v>34.500445999999997</v>
      </c>
      <c r="G242" s="604">
        <f>F242/D242*100</f>
        <v>150.72278724333768</v>
      </c>
      <c r="H242" s="140"/>
      <c r="I242" s="141"/>
    </row>
    <row r="243" spans="1:9" s="153" customFormat="1" ht="31.5">
      <c r="A243" s="161" t="s">
        <v>587</v>
      </c>
      <c r="B243" s="191" t="s">
        <v>588</v>
      </c>
      <c r="C243" s="163" t="s">
        <v>265</v>
      </c>
      <c r="D243" s="137">
        <v>-24.31</v>
      </c>
      <c r="E243" s="197">
        <f>E203-E210</f>
        <v>0.84782500000000005</v>
      </c>
      <c r="F243" s="197">
        <f>D243-E243</f>
        <v>-25.157824999999999</v>
      </c>
      <c r="G243" s="604">
        <f>F243/D243*100</f>
        <v>103.48755656108597</v>
      </c>
      <c r="H243" s="140"/>
      <c r="I243" s="141"/>
    </row>
    <row r="244" spans="1:9" s="153" customFormat="1">
      <c r="A244" s="161" t="s">
        <v>589</v>
      </c>
      <c r="B244" s="166" t="s">
        <v>590</v>
      </c>
      <c r="C244" s="163" t="s">
        <v>265</v>
      </c>
      <c r="D244" s="137">
        <v>0</v>
      </c>
      <c r="E244" s="195">
        <v>0</v>
      </c>
      <c r="F244" s="195">
        <v>0</v>
      </c>
      <c r="G244" s="195"/>
      <c r="H244" s="140"/>
      <c r="I244" s="141"/>
    </row>
    <row r="245" spans="1:9" s="153" customFormat="1">
      <c r="A245" s="161" t="s">
        <v>591</v>
      </c>
      <c r="B245" s="166" t="s">
        <v>592</v>
      </c>
      <c r="C245" s="163" t="s">
        <v>265</v>
      </c>
      <c r="D245" s="137">
        <v>0</v>
      </c>
      <c r="E245" s="195">
        <v>0</v>
      </c>
      <c r="F245" s="195">
        <v>0</v>
      </c>
      <c r="G245" s="195"/>
      <c r="H245" s="140"/>
      <c r="I245" s="141"/>
    </row>
    <row r="246" spans="1:9" s="153" customFormat="1" ht="31.5">
      <c r="A246" s="161" t="s">
        <v>593</v>
      </c>
      <c r="B246" s="191" t="s">
        <v>594</v>
      </c>
      <c r="C246" s="163" t="s">
        <v>265</v>
      </c>
      <c r="D246" s="137">
        <v>0</v>
      </c>
      <c r="E246" s="198">
        <f>E222-E235</f>
        <v>0.46953999999999996</v>
      </c>
      <c r="F246" s="607">
        <f>D246-E246</f>
        <v>-0.46953999999999996</v>
      </c>
      <c r="G246" s="195"/>
      <c r="H246" s="140"/>
      <c r="I246" s="141"/>
    </row>
    <row r="247" spans="1:9" s="153" customFormat="1">
      <c r="A247" s="161" t="s">
        <v>595</v>
      </c>
      <c r="B247" s="166" t="s">
        <v>596</v>
      </c>
      <c r="C247" s="163" t="s">
        <v>265</v>
      </c>
      <c r="D247" s="137">
        <v>0</v>
      </c>
      <c r="E247" s="195">
        <v>0</v>
      </c>
      <c r="F247" s="195">
        <v>0</v>
      </c>
      <c r="G247" s="195"/>
      <c r="H247" s="140"/>
      <c r="I247" s="141"/>
    </row>
    <row r="248" spans="1:9" s="153" customFormat="1">
      <c r="A248" s="161" t="s">
        <v>597</v>
      </c>
      <c r="B248" s="166" t="s">
        <v>598</v>
      </c>
      <c r="C248" s="163" t="s">
        <v>265</v>
      </c>
      <c r="D248" s="137">
        <v>0</v>
      </c>
      <c r="E248" s="195">
        <v>0</v>
      </c>
      <c r="F248" s="195">
        <v>0</v>
      </c>
      <c r="G248" s="195"/>
      <c r="H248" s="140"/>
      <c r="I248" s="141"/>
    </row>
    <row r="249" spans="1:9" s="153" customFormat="1">
      <c r="A249" s="161" t="s">
        <v>599</v>
      </c>
      <c r="B249" s="191" t="s">
        <v>600</v>
      </c>
      <c r="C249" s="163" t="s">
        <v>265</v>
      </c>
      <c r="D249" s="137">
        <v>0</v>
      </c>
      <c r="E249" s="195">
        <v>0</v>
      </c>
      <c r="F249" s="195">
        <v>0</v>
      </c>
      <c r="G249" s="195"/>
      <c r="H249" s="140"/>
      <c r="I249" s="141"/>
    </row>
    <row r="250" spans="1:9" s="153" customFormat="1">
      <c r="A250" s="161" t="s">
        <v>601</v>
      </c>
      <c r="B250" s="191" t="s">
        <v>602</v>
      </c>
      <c r="C250" s="163" t="s">
        <v>265</v>
      </c>
      <c r="D250" s="137">
        <v>-1.41</v>
      </c>
      <c r="E250" s="197">
        <f>E242+E243+E246+E249</f>
        <v>-10.293080999999995</v>
      </c>
      <c r="F250" s="197">
        <f>D250-E250</f>
        <v>8.8830809999999953</v>
      </c>
      <c r="G250" s="604">
        <f>F250/D250*100</f>
        <v>-630.00574468085074</v>
      </c>
      <c r="H250" s="140"/>
      <c r="I250" s="141"/>
    </row>
    <row r="251" spans="1:9" s="153" customFormat="1">
      <c r="A251" s="161" t="s">
        <v>603</v>
      </c>
      <c r="B251" s="191" t="s">
        <v>604</v>
      </c>
      <c r="C251" s="163" t="s">
        <v>265</v>
      </c>
      <c r="D251" s="137">
        <v>13.04</v>
      </c>
      <c r="E251" s="197">
        <v>17.845341999999999</v>
      </c>
      <c r="F251" s="197">
        <f>D251-E251</f>
        <v>-4.8053419999999996</v>
      </c>
      <c r="G251" s="604">
        <f t="shared" ref="G251:G252" si="10">F251/D251*100</f>
        <v>-36.850782208588953</v>
      </c>
      <c r="H251" s="140"/>
      <c r="I251" s="141"/>
    </row>
    <row r="252" spans="1:9" s="153" customFormat="1" ht="16.5" thickBot="1">
      <c r="A252" s="172" t="s">
        <v>605</v>
      </c>
      <c r="B252" s="199" t="s">
        <v>606</v>
      </c>
      <c r="C252" s="163" t="s">
        <v>265</v>
      </c>
      <c r="D252" s="183">
        <v>11.63</v>
      </c>
      <c r="E252" s="200">
        <v>6.190239</v>
      </c>
      <c r="F252" s="200">
        <f>D252-E252</f>
        <v>5.4397610000000007</v>
      </c>
      <c r="G252" s="604">
        <f t="shared" si="10"/>
        <v>46.773525365434224</v>
      </c>
      <c r="H252" s="177"/>
      <c r="I252" s="141"/>
    </row>
    <row r="253" spans="1:9" s="153" customFormat="1">
      <c r="A253" s="154" t="s">
        <v>607</v>
      </c>
      <c r="B253" s="155" t="s">
        <v>353</v>
      </c>
      <c r="C253" s="156" t="s">
        <v>174</v>
      </c>
      <c r="D253" s="157">
        <v>0</v>
      </c>
      <c r="E253" s="194">
        <v>0</v>
      </c>
      <c r="F253" s="194">
        <v>0</v>
      </c>
      <c r="G253" s="202"/>
      <c r="H253" s="160"/>
      <c r="I253" s="141"/>
    </row>
    <row r="254" spans="1:9" s="153" customFormat="1">
      <c r="A254" s="161" t="s">
        <v>608</v>
      </c>
      <c r="B254" s="166" t="s">
        <v>609</v>
      </c>
      <c r="C254" s="163" t="s">
        <v>265</v>
      </c>
      <c r="D254" s="137">
        <v>36.74</v>
      </c>
      <c r="E254" s="197">
        <v>29.452000000000002</v>
      </c>
      <c r="F254" s="604">
        <f>D254-E254</f>
        <v>7.2880000000000003</v>
      </c>
      <c r="G254" s="195">
        <f>F254/D254*100</f>
        <v>19.836690255851934</v>
      </c>
      <c r="H254" s="140"/>
      <c r="I254" s="141"/>
    </row>
    <row r="255" spans="1:9" s="153" customFormat="1">
      <c r="A255" s="161" t="s">
        <v>610</v>
      </c>
      <c r="B255" s="169" t="s">
        <v>611</v>
      </c>
      <c r="C255" s="163" t="s">
        <v>265</v>
      </c>
      <c r="D255" s="137">
        <v>0</v>
      </c>
      <c r="E255" s="195">
        <v>0</v>
      </c>
      <c r="F255" s="195">
        <v>0</v>
      </c>
      <c r="G255" s="195"/>
      <c r="H255" s="140"/>
      <c r="I255" s="141"/>
    </row>
    <row r="256" spans="1:9" s="153" customFormat="1">
      <c r="A256" s="161" t="s">
        <v>612</v>
      </c>
      <c r="B256" s="170" t="s">
        <v>613</v>
      </c>
      <c r="C256" s="163" t="s">
        <v>265</v>
      </c>
      <c r="D256" s="137">
        <v>0</v>
      </c>
      <c r="E256" s="195">
        <v>0</v>
      </c>
      <c r="F256" s="195">
        <v>0</v>
      </c>
      <c r="G256" s="195"/>
      <c r="H256" s="140"/>
      <c r="I256" s="141"/>
    </row>
    <row r="257" spans="1:9" s="153" customFormat="1" ht="31.5">
      <c r="A257" s="161" t="s">
        <v>614</v>
      </c>
      <c r="B257" s="170" t="s">
        <v>615</v>
      </c>
      <c r="C257" s="163" t="s">
        <v>265</v>
      </c>
      <c r="D257" s="137">
        <v>0</v>
      </c>
      <c r="E257" s="195">
        <v>0</v>
      </c>
      <c r="F257" s="195">
        <v>0</v>
      </c>
      <c r="G257" s="195"/>
      <c r="H257" s="140"/>
      <c r="I257" s="141"/>
    </row>
    <row r="258" spans="1:9" s="153" customFormat="1">
      <c r="A258" s="161" t="s">
        <v>616</v>
      </c>
      <c r="B258" s="171" t="s">
        <v>613</v>
      </c>
      <c r="C258" s="163" t="s">
        <v>265</v>
      </c>
      <c r="D258" s="137">
        <v>0</v>
      </c>
      <c r="E258" s="195">
        <v>0</v>
      </c>
      <c r="F258" s="195">
        <v>0</v>
      </c>
      <c r="G258" s="195"/>
      <c r="H258" s="140"/>
      <c r="I258" s="141"/>
    </row>
    <row r="259" spans="1:9" s="153" customFormat="1" ht="31.5">
      <c r="A259" s="161" t="s">
        <v>617</v>
      </c>
      <c r="B259" s="170" t="s">
        <v>271</v>
      </c>
      <c r="C259" s="163" t="s">
        <v>265</v>
      </c>
      <c r="D259" s="137">
        <v>0</v>
      </c>
      <c r="E259" s="195">
        <v>0</v>
      </c>
      <c r="F259" s="195">
        <v>0</v>
      </c>
      <c r="G259" s="195"/>
      <c r="H259" s="140"/>
      <c r="I259" s="141"/>
    </row>
    <row r="260" spans="1:9" s="153" customFormat="1">
      <c r="A260" s="161" t="s">
        <v>618</v>
      </c>
      <c r="B260" s="171" t="s">
        <v>613</v>
      </c>
      <c r="C260" s="163" t="s">
        <v>265</v>
      </c>
      <c r="D260" s="137">
        <v>0</v>
      </c>
      <c r="E260" s="195">
        <v>0</v>
      </c>
      <c r="F260" s="195">
        <v>0</v>
      </c>
      <c r="G260" s="195"/>
      <c r="H260" s="140"/>
      <c r="I260" s="141"/>
    </row>
    <row r="261" spans="1:9" s="153" customFormat="1" ht="31.5">
      <c r="A261" s="161" t="s">
        <v>619</v>
      </c>
      <c r="B261" s="170" t="s">
        <v>273</v>
      </c>
      <c r="C261" s="163" t="s">
        <v>265</v>
      </c>
      <c r="D261" s="137">
        <v>0</v>
      </c>
      <c r="E261" s="195">
        <v>0</v>
      </c>
      <c r="F261" s="195">
        <v>0</v>
      </c>
      <c r="G261" s="195"/>
      <c r="H261" s="140"/>
      <c r="I261" s="141"/>
    </row>
    <row r="262" spans="1:9" s="153" customFormat="1">
      <c r="A262" s="161" t="s">
        <v>620</v>
      </c>
      <c r="B262" s="171" t="s">
        <v>613</v>
      </c>
      <c r="C262" s="163" t="s">
        <v>265</v>
      </c>
      <c r="D262" s="137">
        <v>0</v>
      </c>
      <c r="E262" s="195">
        <v>0</v>
      </c>
      <c r="F262" s="195">
        <v>0</v>
      </c>
      <c r="G262" s="195"/>
      <c r="H262" s="140"/>
      <c r="I262" s="141"/>
    </row>
    <row r="263" spans="1:9" s="153" customFormat="1">
      <c r="A263" s="161" t="s">
        <v>621</v>
      </c>
      <c r="B263" s="169" t="s">
        <v>622</v>
      </c>
      <c r="C263" s="163" t="s">
        <v>265</v>
      </c>
      <c r="D263" s="137">
        <v>0</v>
      </c>
      <c r="E263" s="195">
        <v>0</v>
      </c>
      <c r="F263" s="195">
        <v>0</v>
      </c>
      <c r="G263" s="195"/>
      <c r="H263" s="140"/>
      <c r="I263" s="141"/>
    </row>
    <row r="264" spans="1:9" s="153" customFormat="1">
      <c r="A264" s="161" t="s">
        <v>623</v>
      </c>
      <c r="B264" s="170" t="s">
        <v>613</v>
      </c>
      <c r="C264" s="163" t="s">
        <v>265</v>
      </c>
      <c r="D264" s="137">
        <v>0</v>
      </c>
      <c r="E264" s="195">
        <v>0</v>
      </c>
      <c r="F264" s="195">
        <v>0</v>
      </c>
      <c r="G264" s="195"/>
      <c r="H264" s="140"/>
      <c r="I264" s="141"/>
    </row>
    <row r="265" spans="1:9" s="153" customFormat="1">
      <c r="A265" s="161" t="s">
        <v>624</v>
      </c>
      <c r="B265" s="167" t="s">
        <v>625</v>
      </c>
      <c r="C265" s="163" t="s">
        <v>265</v>
      </c>
      <c r="D265" s="137">
        <v>36.74</v>
      </c>
      <c r="E265" s="197">
        <v>19.172999999999998</v>
      </c>
      <c r="F265" s="604">
        <f>D265-E265</f>
        <v>17.567000000000004</v>
      </c>
      <c r="G265" s="195">
        <f>F265/D265*100</f>
        <v>47.814371257485035</v>
      </c>
      <c r="H265" s="140"/>
      <c r="I265" s="141"/>
    </row>
    <row r="266" spans="1:9" s="153" customFormat="1">
      <c r="A266" s="161" t="s">
        <v>626</v>
      </c>
      <c r="B266" s="170" t="s">
        <v>613</v>
      </c>
      <c r="C266" s="163" t="s">
        <v>265</v>
      </c>
      <c r="D266" s="137">
        <v>0</v>
      </c>
      <c r="E266" s="195">
        <v>0</v>
      </c>
      <c r="F266" s="195">
        <v>0</v>
      </c>
      <c r="G266" s="195"/>
      <c r="H266" s="140"/>
      <c r="I266" s="141"/>
    </row>
    <row r="267" spans="1:9" s="153" customFormat="1">
      <c r="A267" s="161" t="s">
        <v>627</v>
      </c>
      <c r="B267" s="167" t="s">
        <v>628</v>
      </c>
      <c r="C267" s="163" t="s">
        <v>265</v>
      </c>
      <c r="D267" s="137">
        <v>0</v>
      </c>
      <c r="E267" s="195">
        <v>0</v>
      </c>
      <c r="F267" s="195">
        <v>0</v>
      </c>
      <c r="G267" s="195"/>
      <c r="H267" s="140"/>
      <c r="I267" s="141"/>
    </row>
    <row r="268" spans="1:9" s="153" customFormat="1">
      <c r="A268" s="161" t="s">
        <v>629</v>
      </c>
      <c r="B268" s="170" t="s">
        <v>613</v>
      </c>
      <c r="C268" s="163" t="s">
        <v>265</v>
      </c>
      <c r="D268" s="137">
        <v>0</v>
      </c>
      <c r="E268" s="195">
        <v>0</v>
      </c>
      <c r="F268" s="195">
        <v>0</v>
      </c>
      <c r="G268" s="195"/>
      <c r="H268" s="140"/>
      <c r="I268" s="141"/>
    </row>
    <row r="269" spans="1:9" s="153" customFormat="1">
      <c r="A269" s="161" t="s">
        <v>630</v>
      </c>
      <c r="B269" s="167" t="s">
        <v>631</v>
      </c>
      <c r="C269" s="163" t="s">
        <v>265</v>
      </c>
      <c r="D269" s="137">
        <v>0</v>
      </c>
      <c r="E269" s="197">
        <v>5.5958800000000003E-2</v>
      </c>
      <c r="F269" s="604">
        <f>D269-E269</f>
        <v>-5.5958800000000003E-2</v>
      </c>
      <c r="G269" s="195"/>
      <c r="H269" s="140"/>
      <c r="I269" s="141"/>
    </row>
    <row r="270" spans="1:9" s="153" customFormat="1">
      <c r="A270" s="161" t="s">
        <v>632</v>
      </c>
      <c r="B270" s="170" t="s">
        <v>613</v>
      </c>
      <c r="C270" s="163" t="s">
        <v>265</v>
      </c>
      <c r="D270" s="137">
        <v>0</v>
      </c>
      <c r="E270" s="195">
        <v>0</v>
      </c>
      <c r="F270" s="195">
        <v>0</v>
      </c>
      <c r="G270" s="195"/>
      <c r="H270" s="140"/>
      <c r="I270" s="141"/>
    </row>
    <row r="271" spans="1:9" s="153" customFormat="1">
      <c r="A271" s="161" t="s">
        <v>633</v>
      </c>
      <c r="B271" s="167" t="s">
        <v>634</v>
      </c>
      <c r="C271" s="163" t="s">
        <v>265</v>
      </c>
      <c r="D271" s="137">
        <v>0</v>
      </c>
      <c r="E271" s="195">
        <v>0</v>
      </c>
      <c r="F271" s="195">
        <v>0</v>
      </c>
      <c r="G271" s="195"/>
      <c r="H271" s="140"/>
      <c r="I271" s="141"/>
    </row>
    <row r="272" spans="1:9" s="153" customFormat="1">
      <c r="A272" s="161" t="s">
        <v>635</v>
      </c>
      <c r="B272" s="170" t="s">
        <v>613</v>
      </c>
      <c r="C272" s="163" t="s">
        <v>265</v>
      </c>
      <c r="D272" s="137">
        <v>0</v>
      </c>
      <c r="E272" s="195">
        <v>0</v>
      </c>
      <c r="F272" s="195">
        <v>0</v>
      </c>
      <c r="G272" s="195"/>
      <c r="H272" s="140"/>
      <c r="I272" s="141"/>
    </row>
    <row r="273" spans="1:9" s="153" customFormat="1">
      <c r="A273" s="161" t="s">
        <v>633</v>
      </c>
      <c r="B273" s="167" t="s">
        <v>636</v>
      </c>
      <c r="C273" s="163" t="s">
        <v>265</v>
      </c>
      <c r="D273" s="137">
        <v>0</v>
      </c>
      <c r="E273" s="195">
        <v>0</v>
      </c>
      <c r="F273" s="195">
        <v>0</v>
      </c>
      <c r="G273" s="195"/>
      <c r="H273" s="140"/>
      <c r="I273" s="141"/>
    </row>
    <row r="274" spans="1:9" s="153" customFormat="1">
      <c r="A274" s="161" t="s">
        <v>637</v>
      </c>
      <c r="B274" s="170" t="s">
        <v>613</v>
      </c>
      <c r="C274" s="163" t="s">
        <v>265</v>
      </c>
      <c r="D274" s="137">
        <v>0</v>
      </c>
      <c r="E274" s="195">
        <v>0</v>
      </c>
      <c r="F274" s="195">
        <v>0</v>
      </c>
      <c r="G274" s="195"/>
      <c r="H274" s="140"/>
      <c r="I274" s="141"/>
    </row>
    <row r="275" spans="1:9" s="153" customFormat="1" ht="31.5">
      <c r="A275" s="161" t="s">
        <v>638</v>
      </c>
      <c r="B275" s="169" t="s">
        <v>639</v>
      </c>
      <c r="C275" s="163" t="s">
        <v>265</v>
      </c>
      <c r="D275" s="137">
        <v>0</v>
      </c>
      <c r="E275" s="195">
        <v>0</v>
      </c>
      <c r="F275" s="195">
        <v>0</v>
      </c>
      <c r="G275" s="195"/>
      <c r="H275" s="140"/>
      <c r="I275" s="141"/>
    </row>
    <row r="276" spans="1:9" s="153" customFormat="1">
      <c r="A276" s="161" t="s">
        <v>640</v>
      </c>
      <c r="B276" s="170" t="s">
        <v>613</v>
      </c>
      <c r="C276" s="163" t="s">
        <v>265</v>
      </c>
      <c r="D276" s="137">
        <v>0</v>
      </c>
      <c r="E276" s="195">
        <v>0</v>
      </c>
      <c r="F276" s="195">
        <v>0</v>
      </c>
      <c r="G276" s="195"/>
      <c r="H276" s="140"/>
      <c r="I276" s="141"/>
    </row>
    <row r="277" spans="1:9" s="153" customFormat="1">
      <c r="A277" s="161" t="s">
        <v>641</v>
      </c>
      <c r="B277" s="170" t="s">
        <v>286</v>
      </c>
      <c r="C277" s="163" t="s">
        <v>265</v>
      </c>
      <c r="D277" s="137">
        <v>0</v>
      </c>
      <c r="E277" s="195">
        <v>0</v>
      </c>
      <c r="F277" s="195">
        <v>0</v>
      </c>
      <c r="G277" s="195"/>
      <c r="H277" s="140"/>
      <c r="I277" s="141"/>
    </row>
    <row r="278" spans="1:9" s="153" customFormat="1">
      <c r="A278" s="161" t="s">
        <v>642</v>
      </c>
      <c r="B278" s="171" t="s">
        <v>613</v>
      </c>
      <c r="C278" s="163" t="s">
        <v>265</v>
      </c>
      <c r="D278" s="137">
        <v>0</v>
      </c>
      <c r="E278" s="195">
        <v>0</v>
      </c>
      <c r="F278" s="195">
        <v>0</v>
      </c>
      <c r="G278" s="195"/>
      <c r="H278" s="140"/>
      <c r="I278" s="141"/>
    </row>
    <row r="279" spans="1:9" s="153" customFormat="1">
      <c r="A279" s="161" t="s">
        <v>643</v>
      </c>
      <c r="B279" s="170" t="s">
        <v>288</v>
      </c>
      <c r="C279" s="163" t="s">
        <v>265</v>
      </c>
      <c r="D279" s="137">
        <v>0</v>
      </c>
      <c r="E279" s="195">
        <v>0</v>
      </c>
      <c r="F279" s="195">
        <v>0</v>
      </c>
      <c r="G279" s="195"/>
      <c r="H279" s="140"/>
      <c r="I279" s="141"/>
    </row>
    <row r="280" spans="1:9" s="153" customFormat="1">
      <c r="A280" s="161" t="s">
        <v>644</v>
      </c>
      <c r="B280" s="171" t="s">
        <v>613</v>
      </c>
      <c r="C280" s="163" t="s">
        <v>265</v>
      </c>
      <c r="D280" s="137">
        <v>0</v>
      </c>
      <c r="E280" s="195">
        <v>0</v>
      </c>
      <c r="F280" s="195">
        <v>0</v>
      </c>
      <c r="G280" s="195"/>
      <c r="H280" s="140"/>
      <c r="I280" s="141"/>
    </row>
    <row r="281" spans="1:9" s="153" customFormat="1">
      <c r="A281" s="161" t="s">
        <v>645</v>
      </c>
      <c r="B281" s="169" t="s">
        <v>646</v>
      </c>
      <c r="C281" s="163" t="s">
        <v>265</v>
      </c>
      <c r="D281" s="137">
        <v>0</v>
      </c>
      <c r="E281" s="197">
        <v>10.223041200000003</v>
      </c>
      <c r="F281" s="604">
        <f>D281-E281</f>
        <v>-10.223041200000003</v>
      </c>
      <c r="G281" s="195"/>
      <c r="H281" s="140"/>
      <c r="I281" s="141"/>
    </row>
    <row r="282" spans="1:9" s="153" customFormat="1">
      <c r="A282" s="161" t="s">
        <v>647</v>
      </c>
      <c r="B282" s="170" t="s">
        <v>613</v>
      </c>
      <c r="C282" s="163" t="s">
        <v>265</v>
      </c>
      <c r="D282" s="137">
        <v>0</v>
      </c>
      <c r="E282" s="195">
        <v>0</v>
      </c>
      <c r="F282" s="195">
        <v>0</v>
      </c>
      <c r="G282" s="195"/>
      <c r="H282" s="140"/>
      <c r="I282" s="141"/>
    </row>
    <row r="283" spans="1:9" s="153" customFormat="1">
      <c r="A283" s="161" t="s">
        <v>648</v>
      </c>
      <c r="B283" s="166" t="s">
        <v>649</v>
      </c>
      <c r="C283" s="163" t="s">
        <v>265</v>
      </c>
      <c r="D283" s="137">
        <v>19.04</v>
      </c>
      <c r="E283" s="197">
        <v>21.526</v>
      </c>
      <c r="F283" s="604">
        <f>D283-E283</f>
        <v>-2.4860000000000007</v>
      </c>
      <c r="G283" s="195">
        <f>F283/D283*100</f>
        <v>-13.056722689075634</v>
      </c>
      <c r="H283" s="140"/>
      <c r="I283" s="141"/>
    </row>
    <row r="284" spans="1:9" s="153" customFormat="1">
      <c r="A284" s="161" t="s">
        <v>650</v>
      </c>
      <c r="B284" s="169" t="s">
        <v>651</v>
      </c>
      <c r="C284" s="163" t="s">
        <v>265</v>
      </c>
      <c r="D284" s="137">
        <v>0</v>
      </c>
      <c r="E284" s="195">
        <v>0</v>
      </c>
      <c r="F284" s="195">
        <v>0</v>
      </c>
      <c r="G284" s="195"/>
      <c r="H284" s="140"/>
      <c r="I284" s="141"/>
    </row>
    <row r="285" spans="1:9" s="153" customFormat="1">
      <c r="A285" s="161" t="s">
        <v>652</v>
      </c>
      <c r="B285" s="170" t="s">
        <v>613</v>
      </c>
      <c r="C285" s="163" t="s">
        <v>265</v>
      </c>
      <c r="D285" s="137">
        <v>0</v>
      </c>
      <c r="E285" s="195">
        <v>0</v>
      </c>
      <c r="F285" s="195">
        <v>0</v>
      </c>
      <c r="G285" s="195"/>
      <c r="H285" s="140"/>
      <c r="I285" s="141"/>
    </row>
    <row r="286" spans="1:9" s="153" customFormat="1">
      <c r="A286" s="161" t="s">
        <v>653</v>
      </c>
      <c r="B286" s="169" t="s">
        <v>654</v>
      </c>
      <c r="C286" s="163" t="s">
        <v>265</v>
      </c>
      <c r="D286" s="137">
        <v>11.22</v>
      </c>
      <c r="E286" s="197">
        <v>2.6019584500000001</v>
      </c>
      <c r="F286" s="604">
        <f>D286-E286</f>
        <v>8.6180415500000009</v>
      </c>
      <c r="G286" s="195">
        <f t="shared" ref="G286:G295" si="11">F286/D286*100</f>
        <v>76.809639483065965</v>
      </c>
      <c r="H286" s="140"/>
      <c r="I286" s="141"/>
    </row>
    <row r="287" spans="1:9" s="153" customFormat="1">
      <c r="A287" s="161" t="s">
        <v>655</v>
      </c>
      <c r="B287" s="170" t="s">
        <v>483</v>
      </c>
      <c r="C287" s="163" t="s">
        <v>265</v>
      </c>
      <c r="D287" s="137">
        <v>0</v>
      </c>
      <c r="E287" s="195">
        <v>0</v>
      </c>
      <c r="F287" s="195">
        <v>0</v>
      </c>
      <c r="G287" s="195"/>
      <c r="H287" s="140"/>
      <c r="I287" s="141"/>
    </row>
    <row r="288" spans="1:9" s="153" customFormat="1">
      <c r="A288" s="161" t="s">
        <v>656</v>
      </c>
      <c r="B288" s="171" t="s">
        <v>613</v>
      </c>
      <c r="C288" s="163" t="s">
        <v>265</v>
      </c>
      <c r="D288" s="137">
        <v>0</v>
      </c>
      <c r="E288" s="195">
        <v>0</v>
      </c>
      <c r="F288" s="195">
        <v>0</v>
      </c>
      <c r="G288" s="195"/>
      <c r="H288" s="140"/>
      <c r="I288" s="141"/>
    </row>
    <row r="289" spans="1:9" s="153" customFormat="1">
      <c r="A289" s="161" t="s">
        <v>657</v>
      </c>
      <c r="B289" s="170" t="s">
        <v>658</v>
      </c>
      <c r="C289" s="163" t="s">
        <v>265</v>
      </c>
      <c r="D289" s="137">
        <v>0</v>
      </c>
      <c r="E289" s="195">
        <v>0</v>
      </c>
      <c r="F289" s="195">
        <v>0</v>
      </c>
      <c r="G289" s="195"/>
      <c r="H289" s="140"/>
      <c r="I289" s="141"/>
    </row>
    <row r="290" spans="1:9" s="153" customFormat="1">
      <c r="A290" s="161" t="s">
        <v>659</v>
      </c>
      <c r="B290" s="171" t="s">
        <v>613</v>
      </c>
      <c r="C290" s="163" t="s">
        <v>265</v>
      </c>
      <c r="D290" s="137">
        <v>0</v>
      </c>
      <c r="E290" s="195">
        <v>0</v>
      </c>
      <c r="F290" s="195">
        <v>0</v>
      </c>
      <c r="G290" s="195"/>
      <c r="H290" s="140"/>
      <c r="I290" s="141"/>
    </row>
    <row r="291" spans="1:9" s="153" customFormat="1" ht="31.5">
      <c r="A291" s="161" t="s">
        <v>660</v>
      </c>
      <c r="B291" s="169" t="s">
        <v>661</v>
      </c>
      <c r="C291" s="163" t="s">
        <v>265</v>
      </c>
      <c r="D291" s="137">
        <v>1.74</v>
      </c>
      <c r="E291" s="197">
        <v>3.2441442199999999</v>
      </c>
      <c r="F291" s="604">
        <f>D291-E291</f>
        <v>-1.5041442199999999</v>
      </c>
      <c r="G291" s="195">
        <f t="shared" si="11"/>
        <v>-86.445070114942524</v>
      </c>
      <c r="H291" s="140"/>
      <c r="I291" s="141"/>
    </row>
    <row r="292" spans="1:9" s="153" customFormat="1">
      <c r="A292" s="161" t="s">
        <v>662</v>
      </c>
      <c r="B292" s="170" t="s">
        <v>613</v>
      </c>
      <c r="C292" s="163" t="s">
        <v>265</v>
      </c>
      <c r="D292" s="137">
        <v>0</v>
      </c>
      <c r="E292" s="195">
        <v>0</v>
      </c>
      <c r="F292" s="195">
        <v>0</v>
      </c>
      <c r="G292" s="195"/>
      <c r="H292" s="140"/>
      <c r="I292" s="141"/>
    </row>
    <row r="293" spans="1:9" s="153" customFormat="1">
      <c r="A293" s="161" t="s">
        <v>663</v>
      </c>
      <c r="B293" s="169" t="s">
        <v>664</v>
      </c>
      <c r="C293" s="163" t="s">
        <v>265</v>
      </c>
      <c r="D293" s="137">
        <v>0</v>
      </c>
      <c r="E293" s="195">
        <v>0</v>
      </c>
      <c r="F293" s="195">
        <v>0</v>
      </c>
      <c r="G293" s="195"/>
      <c r="H293" s="140"/>
      <c r="I293" s="141"/>
    </row>
    <row r="294" spans="1:9" s="153" customFormat="1">
      <c r="A294" s="161" t="s">
        <v>665</v>
      </c>
      <c r="B294" s="170" t="s">
        <v>613</v>
      </c>
      <c r="C294" s="163" t="s">
        <v>265</v>
      </c>
      <c r="D294" s="137">
        <v>0</v>
      </c>
      <c r="E294" s="195">
        <v>0</v>
      </c>
      <c r="F294" s="195">
        <v>0</v>
      </c>
      <c r="G294" s="195"/>
      <c r="H294" s="140"/>
      <c r="I294" s="141"/>
    </row>
    <row r="295" spans="1:9" s="153" customFormat="1">
      <c r="A295" s="161" t="s">
        <v>666</v>
      </c>
      <c r="B295" s="169" t="s">
        <v>667</v>
      </c>
      <c r="C295" s="163" t="s">
        <v>265</v>
      </c>
      <c r="D295" s="137">
        <v>2.38</v>
      </c>
      <c r="E295" s="197">
        <v>1.6918907700000001</v>
      </c>
      <c r="F295" s="604">
        <f>D295-E295</f>
        <v>0.68810922999999979</v>
      </c>
      <c r="G295" s="195">
        <f t="shared" si="11"/>
        <v>28.912152521008395</v>
      </c>
      <c r="H295" s="140"/>
      <c r="I295" s="141"/>
    </row>
    <row r="296" spans="1:9" s="153" customFormat="1">
      <c r="A296" s="161" t="s">
        <v>668</v>
      </c>
      <c r="B296" s="170" t="s">
        <v>613</v>
      </c>
      <c r="C296" s="163" t="s">
        <v>265</v>
      </c>
      <c r="D296" s="137">
        <v>0</v>
      </c>
      <c r="E296" s="195">
        <v>0</v>
      </c>
      <c r="F296" s="195">
        <v>0</v>
      </c>
      <c r="G296" s="195"/>
      <c r="H296" s="140"/>
      <c r="I296" s="141"/>
    </row>
    <row r="297" spans="1:9" s="153" customFormat="1">
      <c r="A297" s="161" t="s">
        <v>669</v>
      </c>
      <c r="B297" s="169" t="s">
        <v>670</v>
      </c>
      <c r="C297" s="163" t="s">
        <v>265</v>
      </c>
      <c r="D297" s="137">
        <v>3.7</v>
      </c>
      <c r="E297" s="197">
        <v>5.2747166400000003</v>
      </c>
      <c r="F297" s="604">
        <f>D297-E297</f>
        <v>-1.5747166400000001</v>
      </c>
      <c r="G297" s="195">
        <f>F297/D297*100</f>
        <v>-42.559909189189185</v>
      </c>
      <c r="H297" s="140"/>
      <c r="I297" s="141"/>
    </row>
    <row r="298" spans="1:9" s="153" customFormat="1">
      <c r="A298" s="161" t="s">
        <v>671</v>
      </c>
      <c r="B298" s="170" t="s">
        <v>613</v>
      </c>
      <c r="C298" s="163" t="s">
        <v>265</v>
      </c>
      <c r="D298" s="137">
        <v>0</v>
      </c>
      <c r="E298" s="195">
        <v>0</v>
      </c>
      <c r="F298" s="195">
        <v>0</v>
      </c>
      <c r="G298" s="195"/>
      <c r="H298" s="140"/>
      <c r="I298" s="141"/>
    </row>
    <row r="299" spans="1:9" s="153" customFormat="1">
      <c r="A299" s="161" t="s">
        <v>672</v>
      </c>
      <c r="B299" s="169" t="s">
        <v>673</v>
      </c>
      <c r="C299" s="163" t="s">
        <v>265</v>
      </c>
      <c r="D299" s="137">
        <v>0</v>
      </c>
      <c r="E299" s="195">
        <v>0</v>
      </c>
      <c r="F299" s="195">
        <v>0</v>
      </c>
      <c r="G299" s="195"/>
      <c r="H299" s="140"/>
      <c r="I299" s="141"/>
    </row>
    <row r="300" spans="1:9" s="153" customFormat="1">
      <c r="A300" s="161" t="s">
        <v>674</v>
      </c>
      <c r="B300" s="170" t="s">
        <v>613</v>
      </c>
      <c r="C300" s="163" t="s">
        <v>265</v>
      </c>
      <c r="D300" s="137">
        <v>0</v>
      </c>
      <c r="E300" s="195">
        <v>0</v>
      </c>
      <c r="F300" s="195">
        <v>0</v>
      </c>
      <c r="G300" s="195"/>
      <c r="H300" s="140"/>
      <c r="I300" s="141"/>
    </row>
    <row r="301" spans="1:9" s="153" customFormat="1" ht="31.5">
      <c r="A301" s="161" t="s">
        <v>675</v>
      </c>
      <c r="B301" s="169" t="s">
        <v>676</v>
      </c>
      <c r="C301" s="163" t="s">
        <v>265</v>
      </c>
      <c r="D301" s="137">
        <v>0</v>
      </c>
      <c r="E301" s="197">
        <v>0</v>
      </c>
      <c r="F301" s="604">
        <f>D301-E301</f>
        <v>0</v>
      </c>
      <c r="G301" s="195"/>
      <c r="H301" s="140"/>
      <c r="I301" s="141"/>
    </row>
    <row r="302" spans="1:9" s="153" customFormat="1">
      <c r="A302" s="161" t="s">
        <v>677</v>
      </c>
      <c r="B302" s="170" t="s">
        <v>613</v>
      </c>
      <c r="C302" s="163" t="s">
        <v>265</v>
      </c>
      <c r="D302" s="137">
        <v>0</v>
      </c>
      <c r="E302" s="195">
        <v>0</v>
      </c>
      <c r="F302" s="195">
        <v>0</v>
      </c>
      <c r="G302" s="195"/>
      <c r="H302" s="140"/>
      <c r="I302" s="141"/>
    </row>
    <row r="303" spans="1:9" s="153" customFormat="1">
      <c r="A303" s="161" t="s">
        <v>678</v>
      </c>
      <c r="B303" s="169" t="s">
        <v>679</v>
      </c>
      <c r="C303" s="163" t="s">
        <v>265</v>
      </c>
      <c r="D303" s="137">
        <v>0</v>
      </c>
      <c r="E303" s="197">
        <v>8.7132899199999976</v>
      </c>
      <c r="F303" s="604">
        <f>D303-E303</f>
        <v>-8.7132899199999976</v>
      </c>
      <c r="G303" s="195"/>
      <c r="H303" s="140"/>
      <c r="I303" s="141"/>
    </row>
    <row r="304" spans="1:9" s="153" customFormat="1">
      <c r="A304" s="161" t="s">
        <v>680</v>
      </c>
      <c r="B304" s="170" t="s">
        <v>613</v>
      </c>
      <c r="C304" s="163" t="s">
        <v>265</v>
      </c>
      <c r="D304" s="137">
        <v>0</v>
      </c>
      <c r="E304" s="195">
        <v>0</v>
      </c>
      <c r="F304" s="195">
        <v>0</v>
      </c>
      <c r="G304" s="195"/>
      <c r="H304" s="140"/>
      <c r="I304" s="141"/>
    </row>
    <row r="305" spans="1:9" s="153" customFormat="1" ht="31.5">
      <c r="A305" s="161" t="s">
        <v>681</v>
      </c>
      <c r="B305" s="166" t="s">
        <v>682</v>
      </c>
      <c r="C305" s="163" t="s">
        <v>21</v>
      </c>
      <c r="D305" s="137">
        <v>0</v>
      </c>
      <c r="E305" s="195">
        <v>0</v>
      </c>
      <c r="F305" s="195">
        <v>0</v>
      </c>
      <c r="G305" s="195"/>
      <c r="H305" s="140"/>
      <c r="I305" s="141"/>
    </row>
    <row r="306" spans="1:9" s="153" customFormat="1">
      <c r="A306" s="161" t="s">
        <v>683</v>
      </c>
      <c r="B306" s="169" t="s">
        <v>684</v>
      </c>
      <c r="C306" s="163" t="s">
        <v>21</v>
      </c>
      <c r="D306" s="137">
        <v>0</v>
      </c>
      <c r="E306" s="195">
        <v>0</v>
      </c>
      <c r="F306" s="195">
        <v>0</v>
      </c>
      <c r="G306" s="195"/>
      <c r="H306" s="140"/>
      <c r="I306" s="141"/>
    </row>
    <row r="307" spans="1:9" s="153" customFormat="1" ht="31.5">
      <c r="A307" s="161" t="s">
        <v>685</v>
      </c>
      <c r="B307" s="169" t="s">
        <v>686</v>
      </c>
      <c r="C307" s="163" t="s">
        <v>21</v>
      </c>
      <c r="D307" s="137">
        <v>0</v>
      </c>
      <c r="E307" s="195">
        <v>0</v>
      </c>
      <c r="F307" s="195">
        <v>0</v>
      </c>
      <c r="G307" s="195"/>
      <c r="H307" s="140"/>
      <c r="I307" s="141"/>
    </row>
    <row r="308" spans="1:9" s="153" customFormat="1" ht="31.5">
      <c r="A308" s="161" t="s">
        <v>687</v>
      </c>
      <c r="B308" s="169" t="s">
        <v>688</v>
      </c>
      <c r="C308" s="163" t="s">
        <v>21</v>
      </c>
      <c r="D308" s="137">
        <v>0</v>
      </c>
      <c r="E308" s="195">
        <v>0</v>
      </c>
      <c r="F308" s="195">
        <v>0</v>
      </c>
      <c r="G308" s="195"/>
      <c r="H308" s="140"/>
      <c r="I308" s="141"/>
    </row>
    <row r="309" spans="1:9" s="153" customFormat="1" ht="31.5">
      <c r="A309" s="161" t="s">
        <v>689</v>
      </c>
      <c r="B309" s="169" t="s">
        <v>690</v>
      </c>
      <c r="C309" s="163" t="s">
        <v>21</v>
      </c>
      <c r="D309" s="137">
        <v>0</v>
      </c>
      <c r="E309" s="195">
        <v>0</v>
      </c>
      <c r="F309" s="195">
        <v>0</v>
      </c>
      <c r="G309" s="195"/>
      <c r="H309" s="140"/>
      <c r="I309" s="141"/>
    </row>
    <row r="310" spans="1:9" s="153" customFormat="1">
      <c r="A310" s="161" t="s">
        <v>691</v>
      </c>
      <c r="B310" s="167" t="s">
        <v>692</v>
      </c>
      <c r="C310" s="163" t="s">
        <v>21</v>
      </c>
      <c r="D310" s="137">
        <v>0</v>
      </c>
      <c r="E310" s="195">
        <v>0</v>
      </c>
      <c r="F310" s="195">
        <v>0</v>
      </c>
      <c r="G310" s="195"/>
      <c r="H310" s="140"/>
      <c r="I310" s="141"/>
    </row>
    <row r="311" spans="1:9" s="153" customFormat="1">
      <c r="A311" s="161" t="s">
        <v>693</v>
      </c>
      <c r="B311" s="167" t="s">
        <v>694</v>
      </c>
      <c r="C311" s="163" t="s">
        <v>21</v>
      </c>
      <c r="D311" s="137">
        <v>0</v>
      </c>
      <c r="E311" s="195">
        <v>0</v>
      </c>
      <c r="F311" s="195">
        <v>0</v>
      </c>
      <c r="G311" s="195"/>
      <c r="H311" s="140"/>
      <c r="I311" s="141"/>
    </row>
    <row r="312" spans="1:9" s="153" customFormat="1">
      <c r="A312" s="161" t="s">
        <v>695</v>
      </c>
      <c r="B312" s="167" t="s">
        <v>696</v>
      </c>
      <c r="C312" s="163" t="s">
        <v>21</v>
      </c>
      <c r="D312" s="137">
        <v>0</v>
      </c>
      <c r="E312" s="195">
        <v>0</v>
      </c>
      <c r="F312" s="195">
        <v>0</v>
      </c>
      <c r="G312" s="195"/>
      <c r="H312" s="140"/>
      <c r="I312" s="141"/>
    </row>
    <row r="313" spans="1:9" s="153" customFormat="1">
      <c r="A313" s="161" t="s">
        <v>697</v>
      </c>
      <c r="B313" s="167" t="s">
        <v>698</v>
      </c>
      <c r="C313" s="163" t="s">
        <v>21</v>
      </c>
      <c r="D313" s="137">
        <v>0</v>
      </c>
      <c r="E313" s="195">
        <v>0</v>
      </c>
      <c r="F313" s="195">
        <v>0</v>
      </c>
      <c r="G313" s="195"/>
      <c r="H313" s="140"/>
      <c r="I313" s="141"/>
    </row>
    <row r="314" spans="1:9" s="153" customFormat="1">
      <c r="A314" s="161" t="s">
        <v>699</v>
      </c>
      <c r="B314" s="167" t="s">
        <v>700</v>
      </c>
      <c r="C314" s="163" t="s">
        <v>21</v>
      </c>
      <c r="D314" s="137">
        <v>0</v>
      </c>
      <c r="E314" s="195">
        <v>0</v>
      </c>
      <c r="F314" s="201">
        <v>0</v>
      </c>
      <c r="G314" s="201"/>
      <c r="H314" s="177"/>
      <c r="I314" s="141"/>
    </row>
    <row r="315" spans="1:9" s="153" customFormat="1" ht="31.5">
      <c r="A315" s="161" t="s">
        <v>701</v>
      </c>
      <c r="B315" s="169" t="s">
        <v>702</v>
      </c>
      <c r="C315" s="163" t="s">
        <v>21</v>
      </c>
      <c r="D315" s="137">
        <v>0</v>
      </c>
      <c r="E315" s="195">
        <v>0</v>
      </c>
      <c r="F315" s="201">
        <v>0</v>
      </c>
      <c r="G315" s="201"/>
      <c r="H315" s="177"/>
      <c r="I315" s="141"/>
    </row>
    <row r="316" spans="1:9" s="153" customFormat="1">
      <c r="A316" s="161" t="s">
        <v>703</v>
      </c>
      <c r="B316" s="203" t="s">
        <v>286</v>
      </c>
      <c r="C316" s="163" t="s">
        <v>21</v>
      </c>
      <c r="D316" s="137">
        <v>0</v>
      </c>
      <c r="E316" s="195">
        <v>0</v>
      </c>
      <c r="F316" s="195">
        <v>0</v>
      </c>
      <c r="G316" s="195"/>
      <c r="H316" s="140"/>
      <c r="I316" s="141"/>
    </row>
    <row r="317" spans="1:9" s="153" customFormat="1" ht="16.5" thickBot="1">
      <c r="A317" s="180" t="s">
        <v>704</v>
      </c>
      <c r="B317" s="204" t="s">
        <v>288</v>
      </c>
      <c r="C317" s="182" t="s">
        <v>21</v>
      </c>
      <c r="D317" s="183">
        <v>0</v>
      </c>
      <c r="E317" s="205">
        <v>0</v>
      </c>
      <c r="F317" s="205">
        <v>0</v>
      </c>
      <c r="G317" s="205"/>
      <c r="H317" s="185"/>
      <c r="I317" s="141"/>
    </row>
    <row r="318" spans="1:9" s="153" customFormat="1" ht="19.5" thickBot="1">
      <c r="A318" s="962" t="s">
        <v>705</v>
      </c>
      <c r="B318" s="963"/>
      <c r="C318" s="963"/>
      <c r="D318" s="963"/>
      <c r="E318" s="963"/>
      <c r="F318" s="963"/>
      <c r="G318" s="963"/>
      <c r="H318" s="964"/>
      <c r="I318" s="141"/>
    </row>
    <row r="319" spans="1:9">
      <c r="A319" s="186" t="s">
        <v>706</v>
      </c>
      <c r="B319" s="187" t="s">
        <v>707</v>
      </c>
      <c r="C319" s="188" t="s">
        <v>174</v>
      </c>
      <c r="D319" s="157" t="s">
        <v>1071</v>
      </c>
      <c r="E319" s="206" t="s">
        <v>708</v>
      </c>
      <c r="F319" s="206"/>
      <c r="G319" s="206" t="s">
        <v>708</v>
      </c>
      <c r="H319" s="207" t="s">
        <v>708</v>
      </c>
    </row>
    <row r="320" spans="1:9">
      <c r="A320" s="161" t="s">
        <v>709</v>
      </c>
      <c r="B320" s="166" t="s">
        <v>710</v>
      </c>
      <c r="C320" s="163" t="s">
        <v>163</v>
      </c>
      <c r="D320" s="137">
        <v>0</v>
      </c>
      <c r="E320" s="195"/>
      <c r="F320" s="195"/>
      <c r="G320" s="195"/>
      <c r="H320" s="140"/>
    </row>
    <row r="321" spans="1:8">
      <c r="A321" s="161" t="s">
        <v>711</v>
      </c>
      <c r="B321" s="166" t="s">
        <v>712</v>
      </c>
      <c r="C321" s="163" t="s">
        <v>713</v>
      </c>
      <c r="D321" s="137">
        <v>0</v>
      </c>
      <c r="E321" s="195"/>
      <c r="F321" s="195"/>
      <c r="G321" s="195"/>
      <c r="H321" s="140"/>
    </row>
    <row r="322" spans="1:8">
      <c r="A322" s="161" t="s">
        <v>714</v>
      </c>
      <c r="B322" s="166" t="s">
        <v>715</v>
      </c>
      <c r="C322" s="163" t="s">
        <v>163</v>
      </c>
      <c r="D322" s="137">
        <v>0</v>
      </c>
      <c r="E322" s="195"/>
      <c r="F322" s="195"/>
      <c r="G322" s="195"/>
      <c r="H322" s="140"/>
    </row>
    <row r="323" spans="1:8">
      <c r="A323" s="161" t="s">
        <v>716</v>
      </c>
      <c r="B323" s="166" t="s">
        <v>717</v>
      </c>
      <c r="C323" s="163" t="s">
        <v>713</v>
      </c>
      <c r="D323" s="137">
        <v>0</v>
      </c>
      <c r="E323" s="195"/>
      <c r="F323" s="195"/>
      <c r="G323" s="195"/>
      <c r="H323" s="140"/>
    </row>
    <row r="324" spans="1:8">
      <c r="A324" s="161" t="s">
        <v>718</v>
      </c>
      <c r="B324" s="166" t="s">
        <v>719</v>
      </c>
      <c r="C324" s="163" t="s">
        <v>720</v>
      </c>
      <c r="D324" s="137">
        <v>0</v>
      </c>
      <c r="E324" s="195"/>
      <c r="F324" s="195"/>
      <c r="G324" s="195"/>
      <c r="H324" s="140"/>
    </row>
    <row r="325" spans="1:8">
      <c r="A325" s="161" t="s">
        <v>721</v>
      </c>
      <c r="B325" s="166" t="s">
        <v>722</v>
      </c>
      <c r="C325" s="163" t="s">
        <v>174</v>
      </c>
      <c r="D325" s="137" t="s">
        <v>1071</v>
      </c>
      <c r="E325" s="208" t="s">
        <v>708</v>
      </c>
      <c r="F325" s="208"/>
      <c r="G325" s="208" t="s">
        <v>708</v>
      </c>
      <c r="H325" s="209" t="s">
        <v>708</v>
      </c>
    </row>
    <row r="326" spans="1:8">
      <c r="A326" s="161" t="s">
        <v>723</v>
      </c>
      <c r="B326" s="169" t="s">
        <v>724</v>
      </c>
      <c r="C326" s="163" t="s">
        <v>720</v>
      </c>
      <c r="D326" s="137">
        <v>0</v>
      </c>
      <c r="E326" s="195"/>
      <c r="F326" s="195"/>
      <c r="G326" s="195"/>
      <c r="H326" s="140"/>
    </row>
    <row r="327" spans="1:8">
      <c r="A327" s="161" t="s">
        <v>725</v>
      </c>
      <c r="B327" s="169" t="s">
        <v>726</v>
      </c>
      <c r="C327" s="163" t="s">
        <v>727</v>
      </c>
      <c r="D327" s="137">
        <v>0</v>
      </c>
      <c r="E327" s="195"/>
      <c r="F327" s="195"/>
      <c r="G327" s="195"/>
      <c r="H327" s="140"/>
    </row>
    <row r="328" spans="1:8">
      <c r="A328" s="161" t="s">
        <v>728</v>
      </c>
      <c r="B328" s="166" t="s">
        <v>729</v>
      </c>
      <c r="C328" s="163" t="s">
        <v>174</v>
      </c>
      <c r="D328" s="137" t="s">
        <v>1071</v>
      </c>
      <c r="E328" s="208" t="s">
        <v>708</v>
      </c>
      <c r="F328" s="208"/>
      <c r="G328" s="208" t="s">
        <v>708</v>
      </c>
      <c r="H328" s="209" t="s">
        <v>708</v>
      </c>
    </row>
    <row r="329" spans="1:8">
      <c r="A329" s="161" t="s">
        <v>730</v>
      </c>
      <c r="B329" s="169" t="s">
        <v>724</v>
      </c>
      <c r="C329" s="163" t="s">
        <v>720</v>
      </c>
      <c r="D329" s="137">
        <v>0</v>
      </c>
      <c r="E329" s="195"/>
      <c r="F329" s="195"/>
      <c r="G329" s="195"/>
      <c r="H329" s="140"/>
    </row>
    <row r="330" spans="1:8">
      <c r="A330" s="161" t="s">
        <v>731</v>
      </c>
      <c r="B330" s="169" t="s">
        <v>732</v>
      </c>
      <c r="C330" s="163" t="s">
        <v>163</v>
      </c>
      <c r="D330" s="137">
        <v>0</v>
      </c>
      <c r="E330" s="195"/>
      <c r="F330" s="195"/>
      <c r="G330" s="195"/>
      <c r="H330" s="140"/>
    </row>
    <row r="331" spans="1:8">
      <c r="A331" s="161" t="s">
        <v>733</v>
      </c>
      <c r="B331" s="169" t="s">
        <v>726</v>
      </c>
      <c r="C331" s="163" t="s">
        <v>727</v>
      </c>
      <c r="D331" s="137">
        <v>0</v>
      </c>
      <c r="E331" s="195"/>
      <c r="F331" s="195"/>
      <c r="G331" s="195"/>
      <c r="H331" s="140"/>
    </row>
    <row r="332" spans="1:8">
      <c r="A332" s="161" t="s">
        <v>734</v>
      </c>
      <c r="B332" s="166" t="s">
        <v>735</v>
      </c>
      <c r="C332" s="163" t="s">
        <v>174</v>
      </c>
      <c r="D332" s="137" t="s">
        <v>1071</v>
      </c>
      <c r="E332" s="208" t="s">
        <v>708</v>
      </c>
      <c r="F332" s="208"/>
      <c r="G332" s="208" t="s">
        <v>708</v>
      </c>
      <c r="H332" s="209" t="s">
        <v>708</v>
      </c>
    </row>
    <row r="333" spans="1:8">
      <c r="A333" s="161" t="s">
        <v>736</v>
      </c>
      <c r="B333" s="169" t="s">
        <v>724</v>
      </c>
      <c r="C333" s="163" t="s">
        <v>720</v>
      </c>
      <c r="D333" s="137">
        <v>0</v>
      </c>
      <c r="E333" s="195"/>
      <c r="F333" s="195"/>
      <c r="G333" s="195"/>
      <c r="H333" s="140"/>
    </row>
    <row r="334" spans="1:8">
      <c r="A334" s="161" t="s">
        <v>737</v>
      </c>
      <c r="B334" s="169" t="s">
        <v>726</v>
      </c>
      <c r="C334" s="163" t="s">
        <v>727</v>
      </c>
      <c r="D334" s="137">
        <v>0</v>
      </c>
      <c r="E334" s="195"/>
      <c r="F334" s="195"/>
      <c r="G334" s="195"/>
      <c r="H334" s="140"/>
    </row>
    <row r="335" spans="1:8">
      <c r="A335" s="161" t="s">
        <v>738</v>
      </c>
      <c r="B335" s="166" t="s">
        <v>739</v>
      </c>
      <c r="C335" s="163" t="s">
        <v>174</v>
      </c>
      <c r="D335" s="137" t="s">
        <v>1071</v>
      </c>
      <c r="E335" s="208" t="s">
        <v>708</v>
      </c>
      <c r="F335" s="208"/>
      <c r="G335" s="208" t="s">
        <v>708</v>
      </c>
      <c r="H335" s="209" t="s">
        <v>708</v>
      </c>
    </row>
    <row r="336" spans="1:8">
      <c r="A336" s="161" t="s">
        <v>740</v>
      </c>
      <c r="B336" s="169" t="s">
        <v>724</v>
      </c>
      <c r="C336" s="163" t="s">
        <v>720</v>
      </c>
      <c r="D336" s="137">
        <v>0</v>
      </c>
      <c r="E336" s="195"/>
      <c r="F336" s="195"/>
      <c r="G336" s="195"/>
      <c r="H336" s="140"/>
    </row>
    <row r="337" spans="1:8">
      <c r="A337" s="161" t="s">
        <v>741</v>
      </c>
      <c r="B337" s="169" t="s">
        <v>732</v>
      </c>
      <c r="C337" s="163" t="s">
        <v>163</v>
      </c>
      <c r="D337" s="137">
        <v>0</v>
      </c>
      <c r="E337" s="195"/>
      <c r="F337" s="195"/>
      <c r="G337" s="195"/>
      <c r="H337" s="140"/>
    </row>
    <row r="338" spans="1:8">
      <c r="A338" s="161" t="s">
        <v>742</v>
      </c>
      <c r="B338" s="169" t="s">
        <v>726</v>
      </c>
      <c r="C338" s="163" t="s">
        <v>727</v>
      </c>
      <c r="D338" s="137">
        <v>0</v>
      </c>
      <c r="E338" s="195"/>
      <c r="F338" s="195"/>
      <c r="G338" s="195"/>
      <c r="H338" s="140"/>
    </row>
    <row r="339" spans="1:8">
      <c r="A339" s="186" t="s">
        <v>743</v>
      </c>
      <c r="B339" s="187" t="s">
        <v>744</v>
      </c>
      <c r="C339" s="188" t="s">
        <v>174</v>
      </c>
      <c r="D339" s="137" t="s">
        <v>1071</v>
      </c>
      <c r="E339" s="208" t="s">
        <v>708</v>
      </c>
      <c r="F339" s="206"/>
      <c r="G339" s="206" t="s">
        <v>708</v>
      </c>
      <c r="H339" s="207" t="s">
        <v>708</v>
      </c>
    </row>
    <row r="340" spans="1:8">
      <c r="A340" s="161" t="s">
        <v>745</v>
      </c>
      <c r="B340" s="166" t="s">
        <v>746</v>
      </c>
      <c r="C340" s="163" t="s">
        <v>720</v>
      </c>
      <c r="D340" s="137">
        <v>153.49</v>
      </c>
      <c r="E340" s="608">
        <v>34.642043999999999</v>
      </c>
      <c r="F340" s="197">
        <f>D340-E340</f>
        <v>118.84795600000001</v>
      </c>
      <c r="G340" s="197">
        <f>F340/D340*100</f>
        <v>77.430422828848791</v>
      </c>
      <c r="H340" s="140"/>
    </row>
    <row r="341" spans="1:8" ht="31.5">
      <c r="A341" s="161" t="s">
        <v>747</v>
      </c>
      <c r="B341" s="169" t="s">
        <v>748</v>
      </c>
      <c r="C341" s="163" t="s">
        <v>720</v>
      </c>
      <c r="D341" s="137">
        <v>34.06</v>
      </c>
      <c r="E341" s="608">
        <f>E342+E343</f>
        <v>7.7359740000000006</v>
      </c>
      <c r="F341" s="197">
        <f t="shared" ref="F341:F344" si="12">D341-E341</f>
        <v>26.324026000000003</v>
      </c>
      <c r="G341" s="197">
        <f t="shared" ref="G341:G350" si="13">F341/D341*100</f>
        <v>77.287216676453312</v>
      </c>
      <c r="H341" s="140"/>
    </row>
    <row r="342" spans="1:8">
      <c r="A342" s="161" t="s">
        <v>749</v>
      </c>
      <c r="B342" s="203" t="s">
        <v>750</v>
      </c>
      <c r="C342" s="163" t="s">
        <v>720</v>
      </c>
      <c r="D342" s="137">
        <v>9.14</v>
      </c>
      <c r="E342" s="608">
        <v>2.0107599999999999</v>
      </c>
      <c r="F342" s="197">
        <f t="shared" si="12"/>
        <v>7.1292400000000011</v>
      </c>
      <c r="G342" s="197">
        <f t="shared" si="13"/>
        <v>78.000437636761504</v>
      </c>
      <c r="H342" s="140"/>
    </row>
    <row r="343" spans="1:8">
      <c r="A343" s="161" t="s">
        <v>751</v>
      </c>
      <c r="B343" s="203" t="s">
        <v>752</v>
      </c>
      <c r="C343" s="163" t="s">
        <v>720</v>
      </c>
      <c r="D343" s="137">
        <v>24.92</v>
      </c>
      <c r="E343" s="608">
        <v>5.7252140000000002</v>
      </c>
      <c r="F343" s="197">
        <f t="shared" si="12"/>
        <v>19.194786000000001</v>
      </c>
      <c r="G343" s="197">
        <f t="shared" si="13"/>
        <v>77.025626003210263</v>
      </c>
      <c r="H343" s="140"/>
    </row>
    <row r="344" spans="1:8">
      <c r="A344" s="161" t="s">
        <v>753</v>
      </c>
      <c r="B344" s="166" t="s">
        <v>754</v>
      </c>
      <c r="C344" s="163" t="s">
        <v>720</v>
      </c>
      <c r="D344" s="137">
        <v>23.46</v>
      </c>
      <c r="E344" s="608">
        <v>3.6881620000000002</v>
      </c>
      <c r="F344" s="197">
        <f t="shared" si="12"/>
        <v>19.771838000000002</v>
      </c>
      <c r="G344" s="197">
        <f t="shared" si="13"/>
        <v>84.278934356351243</v>
      </c>
      <c r="H344" s="140"/>
    </row>
    <row r="345" spans="1:8">
      <c r="A345" s="161" t="s">
        <v>755</v>
      </c>
      <c r="B345" s="166" t="s">
        <v>756</v>
      </c>
      <c r="C345" s="163" t="s">
        <v>163</v>
      </c>
      <c r="D345" s="137" t="s">
        <v>1143</v>
      </c>
      <c r="E345" s="608" t="s">
        <v>1144</v>
      </c>
      <c r="F345" s="197"/>
      <c r="G345" s="197"/>
      <c r="H345" s="140"/>
    </row>
    <row r="346" spans="1:8" ht="31.5">
      <c r="A346" s="161" t="s">
        <v>757</v>
      </c>
      <c r="B346" s="169" t="s">
        <v>758</v>
      </c>
      <c r="C346" s="163" t="s">
        <v>163</v>
      </c>
      <c r="D346" s="137">
        <v>4.59</v>
      </c>
      <c r="E346" s="391">
        <f>E347+E348</f>
        <v>4.5501000000000005</v>
      </c>
      <c r="F346" s="197">
        <f>D346-E346</f>
        <v>3.989999999999938E-2</v>
      </c>
      <c r="G346" s="197">
        <f t="shared" si="13"/>
        <v>0.86928104575162057</v>
      </c>
      <c r="H346" s="140"/>
    </row>
    <row r="347" spans="1:8">
      <c r="A347" s="161" t="s">
        <v>759</v>
      </c>
      <c r="B347" s="203" t="s">
        <v>750</v>
      </c>
      <c r="C347" s="163" t="s">
        <v>163</v>
      </c>
      <c r="D347" s="137">
        <v>1.26</v>
      </c>
      <c r="E347" s="598">
        <v>1.1827000000000001</v>
      </c>
      <c r="F347" s="606">
        <f>D347-E347</f>
        <v>7.7299999999999924E-2</v>
      </c>
      <c r="G347" s="197">
        <f t="shared" si="13"/>
        <v>6.1349206349206282</v>
      </c>
      <c r="H347" s="140"/>
    </row>
    <row r="348" spans="1:8">
      <c r="A348" s="161" t="s">
        <v>760</v>
      </c>
      <c r="B348" s="203" t="s">
        <v>752</v>
      </c>
      <c r="C348" s="163" t="s">
        <v>163</v>
      </c>
      <c r="D348" s="137">
        <v>3.33</v>
      </c>
      <c r="E348" s="598">
        <v>3.3673999999999999</v>
      </c>
      <c r="F348" s="195">
        <f t="shared" ref="F348:F350" si="14">D348-E348</f>
        <v>-3.7399999999999878E-2</v>
      </c>
      <c r="G348" s="197">
        <f t="shared" si="13"/>
        <v>-1.1231231231231196</v>
      </c>
      <c r="H348" s="140"/>
    </row>
    <row r="349" spans="1:8">
      <c r="A349" s="161" t="s">
        <v>761</v>
      </c>
      <c r="B349" s="166" t="s">
        <v>762</v>
      </c>
      <c r="C349" s="163" t="s">
        <v>763</v>
      </c>
      <c r="D349" s="137">
        <v>4672.59</v>
      </c>
      <c r="E349" s="609">
        <v>4475.79</v>
      </c>
      <c r="F349" s="210">
        <f t="shared" si="14"/>
        <v>196.80000000000018</v>
      </c>
      <c r="G349" s="197">
        <f t="shared" si="13"/>
        <v>4.2117968835271267</v>
      </c>
      <c r="H349" s="140"/>
    </row>
    <row r="350" spans="1:8" ht="31.5">
      <c r="A350" s="161" t="s">
        <v>764</v>
      </c>
      <c r="B350" s="166" t="s">
        <v>765</v>
      </c>
      <c r="C350" s="163" t="s">
        <v>265</v>
      </c>
      <c r="D350" s="137">
        <v>276.52999999999997</v>
      </c>
      <c r="E350" s="164">
        <f>E29-E63-E64-E57</f>
        <v>18.929666920000003</v>
      </c>
      <c r="F350" s="139">
        <f t="shared" si="14"/>
        <v>257.60033307999998</v>
      </c>
      <c r="G350" s="197">
        <f t="shared" si="13"/>
        <v>93.154570238310498</v>
      </c>
      <c r="H350" s="140"/>
    </row>
    <row r="351" spans="1:8">
      <c r="A351" s="161" t="s">
        <v>766</v>
      </c>
      <c r="B351" s="191" t="s">
        <v>767</v>
      </c>
      <c r="C351" s="163" t="s">
        <v>174</v>
      </c>
      <c r="D351" s="137" t="s">
        <v>1071</v>
      </c>
      <c r="E351" s="208" t="s">
        <v>708</v>
      </c>
      <c r="F351" s="208"/>
      <c r="G351" s="208" t="s">
        <v>708</v>
      </c>
      <c r="H351" s="209" t="s">
        <v>708</v>
      </c>
    </row>
    <row r="352" spans="1:8">
      <c r="A352" s="161" t="s">
        <v>768</v>
      </c>
      <c r="B352" s="166" t="s">
        <v>769</v>
      </c>
      <c r="C352" s="163" t="s">
        <v>720</v>
      </c>
      <c r="D352" s="137">
        <v>0</v>
      </c>
      <c r="E352" s="195"/>
      <c r="F352" s="195"/>
      <c r="G352" s="195"/>
      <c r="H352" s="140"/>
    </row>
    <row r="353" spans="1:8">
      <c r="A353" s="161" t="s">
        <v>770</v>
      </c>
      <c r="B353" s="166" t="s">
        <v>771</v>
      </c>
      <c r="C353" s="163" t="s">
        <v>713</v>
      </c>
      <c r="D353" s="137">
        <v>0</v>
      </c>
      <c r="E353" s="195"/>
      <c r="F353" s="195"/>
      <c r="G353" s="195"/>
      <c r="H353" s="140"/>
    </row>
    <row r="354" spans="1:8" ht="47.25">
      <c r="A354" s="161" t="s">
        <v>772</v>
      </c>
      <c r="B354" s="166" t="s">
        <v>773</v>
      </c>
      <c r="C354" s="163" t="s">
        <v>265</v>
      </c>
      <c r="D354" s="137">
        <v>0</v>
      </c>
      <c r="E354" s="195"/>
      <c r="F354" s="195"/>
      <c r="G354" s="195"/>
      <c r="H354" s="140"/>
    </row>
    <row r="355" spans="1:8" ht="31.5">
      <c r="A355" s="161" t="s">
        <v>774</v>
      </c>
      <c r="B355" s="166" t="s">
        <v>775</v>
      </c>
      <c r="C355" s="163" t="s">
        <v>265</v>
      </c>
      <c r="D355" s="137">
        <v>0</v>
      </c>
      <c r="E355" s="195"/>
      <c r="F355" s="195"/>
      <c r="G355" s="195"/>
      <c r="H355" s="140"/>
    </row>
    <row r="356" spans="1:8">
      <c r="A356" s="161" t="s">
        <v>776</v>
      </c>
      <c r="B356" s="191" t="s">
        <v>777</v>
      </c>
      <c r="C356" s="209" t="s">
        <v>174</v>
      </c>
      <c r="D356" s="137" t="s">
        <v>1071</v>
      </c>
      <c r="E356" s="208" t="s">
        <v>708</v>
      </c>
      <c r="F356" s="208"/>
      <c r="G356" s="208" t="s">
        <v>708</v>
      </c>
      <c r="H356" s="209" t="s">
        <v>708</v>
      </c>
    </row>
    <row r="357" spans="1:8">
      <c r="A357" s="161" t="s">
        <v>778</v>
      </c>
      <c r="B357" s="166" t="s">
        <v>779</v>
      </c>
      <c r="C357" s="163" t="s">
        <v>163</v>
      </c>
      <c r="D357" s="137">
        <v>0</v>
      </c>
      <c r="E357" s="195"/>
      <c r="F357" s="195"/>
      <c r="G357" s="195"/>
      <c r="H357" s="140"/>
    </row>
    <row r="358" spans="1:8" ht="47.25">
      <c r="A358" s="161" t="s">
        <v>780</v>
      </c>
      <c r="B358" s="169" t="s">
        <v>781</v>
      </c>
      <c r="C358" s="163" t="s">
        <v>163</v>
      </c>
      <c r="D358" s="137">
        <v>0</v>
      </c>
      <c r="E358" s="195"/>
      <c r="F358" s="195"/>
      <c r="G358" s="195"/>
      <c r="H358" s="140"/>
    </row>
    <row r="359" spans="1:8" ht="47.25">
      <c r="A359" s="161" t="s">
        <v>782</v>
      </c>
      <c r="B359" s="169" t="s">
        <v>783</v>
      </c>
      <c r="C359" s="163" t="s">
        <v>163</v>
      </c>
      <c r="D359" s="137">
        <v>0</v>
      </c>
      <c r="E359" s="195"/>
      <c r="F359" s="195"/>
      <c r="G359" s="195"/>
      <c r="H359" s="140"/>
    </row>
    <row r="360" spans="1:8" ht="31.5">
      <c r="A360" s="161" t="s">
        <v>784</v>
      </c>
      <c r="B360" s="169" t="s">
        <v>785</v>
      </c>
      <c r="C360" s="163" t="s">
        <v>163</v>
      </c>
      <c r="D360" s="137">
        <v>0</v>
      </c>
      <c r="E360" s="195"/>
      <c r="F360" s="195"/>
      <c r="G360" s="195"/>
      <c r="H360" s="140"/>
    </row>
    <row r="361" spans="1:8">
      <c r="A361" s="161" t="s">
        <v>786</v>
      </c>
      <c r="B361" s="166" t="s">
        <v>787</v>
      </c>
      <c r="C361" s="163" t="s">
        <v>720</v>
      </c>
      <c r="D361" s="137">
        <v>0</v>
      </c>
      <c r="E361" s="195"/>
      <c r="F361" s="195"/>
      <c r="G361" s="195"/>
      <c r="H361" s="140"/>
    </row>
    <row r="362" spans="1:8" ht="31.5">
      <c r="A362" s="161" t="s">
        <v>788</v>
      </c>
      <c r="B362" s="169" t="s">
        <v>789</v>
      </c>
      <c r="C362" s="163" t="s">
        <v>720</v>
      </c>
      <c r="D362" s="137">
        <v>0</v>
      </c>
      <c r="E362" s="195"/>
      <c r="F362" s="195"/>
      <c r="G362" s="195"/>
      <c r="H362" s="140"/>
    </row>
    <row r="363" spans="1:8">
      <c r="A363" s="161" t="s">
        <v>790</v>
      </c>
      <c r="B363" s="169" t="s">
        <v>791</v>
      </c>
      <c r="C363" s="163" t="s">
        <v>720</v>
      </c>
      <c r="D363" s="137">
        <v>0</v>
      </c>
      <c r="E363" s="195"/>
      <c r="F363" s="195"/>
      <c r="G363" s="195"/>
      <c r="H363" s="140"/>
    </row>
    <row r="364" spans="1:8" ht="31.5">
      <c r="A364" s="161" t="s">
        <v>792</v>
      </c>
      <c r="B364" s="166" t="s">
        <v>793</v>
      </c>
      <c r="C364" s="163" t="s">
        <v>265</v>
      </c>
      <c r="D364" s="137">
        <v>0</v>
      </c>
      <c r="E364" s="195"/>
      <c r="F364" s="195"/>
      <c r="G364" s="195"/>
      <c r="H364" s="140"/>
    </row>
    <row r="365" spans="1:8">
      <c r="A365" s="161" t="s">
        <v>794</v>
      </c>
      <c r="B365" s="169" t="s">
        <v>795</v>
      </c>
      <c r="C365" s="163" t="s">
        <v>265</v>
      </c>
      <c r="D365" s="137">
        <v>0</v>
      </c>
      <c r="E365" s="195"/>
      <c r="F365" s="201"/>
      <c r="G365" s="201"/>
      <c r="H365" s="177"/>
    </row>
    <row r="366" spans="1:8">
      <c r="A366" s="161" t="s">
        <v>796</v>
      </c>
      <c r="B366" s="169" t="s">
        <v>288</v>
      </c>
      <c r="C366" s="163" t="s">
        <v>265</v>
      </c>
      <c r="D366" s="137">
        <v>0</v>
      </c>
      <c r="E366" s="195"/>
      <c r="F366" s="201"/>
      <c r="G366" s="201"/>
      <c r="H366" s="177"/>
    </row>
    <row r="367" spans="1:8" ht="16.5" thickBot="1">
      <c r="A367" s="180" t="s">
        <v>797</v>
      </c>
      <c r="B367" s="211" t="s">
        <v>798</v>
      </c>
      <c r="C367" s="182" t="s">
        <v>799</v>
      </c>
      <c r="D367" s="212">
        <v>122</v>
      </c>
      <c r="E367" s="205">
        <v>98</v>
      </c>
      <c r="F367" s="605">
        <f>D367-E367</f>
        <v>24</v>
      </c>
      <c r="G367" s="205">
        <f>F367/D367*100</f>
        <v>19.672131147540984</v>
      </c>
      <c r="H367" s="213"/>
    </row>
    <row r="368" spans="1:8">
      <c r="A368" s="965" t="s">
        <v>800</v>
      </c>
      <c r="B368" s="959"/>
      <c r="C368" s="959"/>
      <c r="D368" s="959"/>
      <c r="E368" s="959"/>
      <c r="F368" s="959"/>
      <c r="G368" s="959"/>
      <c r="H368" s="966"/>
    </row>
    <row r="369" spans="1:9" ht="16.5" thickBot="1">
      <c r="A369" s="965"/>
      <c r="B369" s="959"/>
      <c r="C369" s="959"/>
      <c r="D369" s="959"/>
      <c r="E369" s="959"/>
      <c r="F369" s="959"/>
      <c r="G369" s="959"/>
      <c r="H369" s="966"/>
    </row>
    <row r="370" spans="1:9" s="146" customFormat="1" ht="67.5" customHeight="1">
      <c r="A370" s="967" t="s">
        <v>255</v>
      </c>
      <c r="B370" s="969" t="s">
        <v>256</v>
      </c>
      <c r="C370" s="971" t="s">
        <v>257</v>
      </c>
      <c r="D370" s="973" t="s">
        <v>1125</v>
      </c>
      <c r="E370" s="974"/>
      <c r="F370" s="975" t="s">
        <v>1069</v>
      </c>
      <c r="G370" s="974"/>
      <c r="H370" s="960" t="s">
        <v>11</v>
      </c>
      <c r="I370" s="141"/>
    </row>
    <row r="371" spans="1:9" s="146" customFormat="1">
      <c r="A371" s="968"/>
      <c r="B371" s="970"/>
      <c r="C371" s="972"/>
      <c r="D371" s="147" t="s">
        <v>258</v>
      </c>
      <c r="E371" s="148" t="s">
        <v>13</v>
      </c>
      <c r="F371" s="148" t="s">
        <v>259</v>
      </c>
      <c r="G371" s="147" t="s">
        <v>260</v>
      </c>
      <c r="H371" s="961"/>
      <c r="I371" s="141"/>
    </row>
    <row r="372" spans="1:9" ht="16.5" thickBot="1">
      <c r="A372" s="214">
        <v>1</v>
      </c>
      <c r="B372" s="152">
        <v>2</v>
      </c>
      <c r="C372" s="151">
        <v>3</v>
      </c>
      <c r="D372" s="215">
        <v>4</v>
      </c>
      <c r="E372" s="216">
        <v>5</v>
      </c>
      <c r="F372" s="216">
        <v>6</v>
      </c>
      <c r="G372" s="216">
        <v>7</v>
      </c>
      <c r="H372" s="217">
        <v>8</v>
      </c>
    </row>
    <row r="373" spans="1:9">
      <c r="A373" s="977" t="s">
        <v>802</v>
      </c>
      <c r="B373" s="978"/>
      <c r="C373" s="163" t="s">
        <v>265</v>
      </c>
      <c r="D373" s="253">
        <v>24.31</v>
      </c>
      <c r="E373" s="218">
        <v>0</v>
      </c>
      <c r="F373" s="219">
        <f>D373-E373</f>
        <v>24.31</v>
      </c>
      <c r="G373" s="220">
        <f>F373/D373*100</f>
        <v>100</v>
      </c>
      <c r="H373" s="221"/>
    </row>
    <row r="374" spans="1:9">
      <c r="A374" s="161" t="s">
        <v>263</v>
      </c>
      <c r="B374" s="222" t="s">
        <v>803</v>
      </c>
      <c r="C374" s="163" t="s">
        <v>265</v>
      </c>
      <c r="D374" s="253">
        <v>24.31</v>
      </c>
      <c r="E374" s="137">
        <v>0</v>
      </c>
      <c r="F374" s="224">
        <f>D374-E374</f>
        <v>24.31</v>
      </c>
      <c r="G374" s="225">
        <f>F374/D374*100</f>
        <v>100</v>
      </c>
      <c r="H374" s="226"/>
    </row>
    <row r="375" spans="1:9">
      <c r="A375" s="161" t="s">
        <v>266</v>
      </c>
      <c r="B375" s="166" t="s">
        <v>804</v>
      </c>
      <c r="C375" s="163" t="s">
        <v>265</v>
      </c>
      <c r="D375" s="253">
        <v>12.53</v>
      </c>
      <c r="E375" s="137">
        <v>0</v>
      </c>
      <c r="F375" s="224">
        <f t="shared" ref="F375:F376" si="15">D375-E375</f>
        <v>12.53</v>
      </c>
      <c r="G375" s="225">
        <f t="shared" ref="G375:G376" si="16">F375/D375*100</f>
        <v>100</v>
      </c>
      <c r="H375" s="226"/>
    </row>
    <row r="376" spans="1:9" ht="31.5">
      <c r="A376" s="161" t="s">
        <v>268</v>
      </c>
      <c r="B376" s="169" t="s">
        <v>805</v>
      </c>
      <c r="C376" s="163" t="s">
        <v>265</v>
      </c>
      <c r="D376" s="253">
        <v>12.53</v>
      </c>
      <c r="E376" s="137">
        <v>0</v>
      </c>
      <c r="F376" s="224">
        <f t="shared" si="15"/>
        <v>12.53</v>
      </c>
      <c r="G376" s="225">
        <f t="shared" si="16"/>
        <v>100</v>
      </c>
      <c r="H376" s="226"/>
    </row>
    <row r="377" spans="1:9">
      <c r="A377" s="161" t="s">
        <v>806</v>
      </c>
      <c r="B377" s="170" t="s">
        <v>807</v>
      </c>
      <c r="C377" s="163" t="s">
        <v>265</v>
      </c>
      <c r="D377" s="223">
        <v>0</v>
      </c>
      <c r="E377" s="228"/>
      <c r="F377" s="228"/>
      <c r="G377" s="225"/>
      <c r="H377" s="226"/>
    </row>
    <row r="378" spans="1:9" ht="31.5">
      <c r="A378" s="161" t="s">
        <v>808</v>
      </c>
      <c r="B378" s="171" t="s">
        <v>269</v>
      </c>
      <c r="C378" s="163" t="s">
        <v>265</v>
      </c>
      <c r="D378" s="223">
        <v>0</v>
      </c>
      <c r="E378" s="228"/>
      <c r="F378" s="228"/>
      <c r="G378" s="225"/>
      <c r="H378" s="226"/>
    </row>
    <row r="379" spans="1:9" ht="31.5">
      <c r="A379" s="161" t="s">
        <v>809</v>
      </c>
      <c r="B379" s="171" t="s">
        <v>271</v>
      </c>
      <c r="C379" s="163" t="s">
        <v>265</v>
      </c>
      <c r="D379" s="223">
        <v>0</v>
      </c>
      <c r="E379" s="228"/>
      <c r="F379" s="228"/>
      <c r="G379" s="225"/>
      <c r="H379" s="226"/>
    </row>
    <row r="380" spans="1:9" ht="31.5">
      <c r="A380" s="161" t="s">
        <v>810</v>
      </c>
      <c r="B380" s="171" t="s">
        <v>273</v>
      </c>
      <c r="C380" s="163" t="s">
        <v>265</v>
      </c>
      <c r="D380" s="223">
        <v>0</v>
      </c>
      <c r="E380" s="228"/>
      <c r="F380" s="228"/>
      <c r="G380" s="225"/>
      <c r="H380" s="226"/>
    </row>
    <row r="381" spans="1:9">
      <c r="A381" s="161" t="s">
        <v>811</v>
      </c>
      <c r="B381" s="170" t="s">
        <v>812</v>
      </c>
      <c r="C381" s="163" t="s">
        <v>265</v>
      </c>
      <c r="D381" s="223">
        <v>0</v>
      </c>
      <c r="E381" s="228"/>
      <c r="F381" s="228"/>
      <c r="G381" s="225"/>
      <c r="H381" s="226"/>
    </row>
    <row r="382" spans="1:9">
      <c r="A382" s="161" t="s">
        <v>813</v>
      </c>
      <c r="B382" s="170" t="s">
        <v>814</v>
      </c>
      <c r="C382" s="163" t="s">
        <v>265</v>
      </c>
      <c r="D382" s="223">
        <v>0</v>
      </c>
      <c r="E382" s="228"/>
      <c r="F382" s="228"/>
      <c r="G382" s="225"/>
      <c r="H382" s="226"/>
    </row>
    <row r="383" spans="1:9">
      <c r="A383" s="161" t="s">
        <v>815</v>
      </c>
      <c r="B383" s="170" t="s">
        <v>816</v>
      </c>
      <c r="C383" s="163" t="s">
        <v>265</v>
      </c>
      <c r="D383" s="223">
        <v>0</v>
      </c>
      <c r="E383" s="228"/>
      <c r="F383" s="228"/>
      <c r="G383" s="225"/>
      <c r="H383" s="226"/>
    </row>
    <row r="384" spans="1:9">
      <c r="A384" s="161" t="s">
        <v>817</v>
      </c>
      <c r="B384" s="170" t="s">
        <v>818</v>
      </c>
      <c r="C384" s="163" t="s">
        <v>265</v>
      </c>
      <c r="D384" s="223">
        <v>0</v>
      </c>
      <c r="E384" s="228"/>
      <c r="F384" s="228"/>
      <c r="G384" s="225"/>
      <c r="H384" s="226"/>
    </row>
    <row r="385" spans="1:8" ht="31.5">
      <c r="A385" s="161" t="s">
        <v>819</v>
      </c>
      <c r="B385" s="171" t="s">
        <v>820</v>
      </c>
      <c r="C385" s="163" t="s">
        <v>265</v>
      </c>
      <c r="D385" s="223">
        <v>0</v>
      </c>
      <c r="E385" s="228"/>
      <c r="F385" s="228"/>
      <c r="G385" s="225"/>
      <c r="H385" s="226"/>
    </row>
    <row r="386" spans="1:8">
      <c r="A386" s="161" t="s">
        <v>821</v>
      </c>
      <c r="B386" s="171" t="s">
        <v>822</v>
      </c>
      <c r="C386" s="163" t="s">
        <v>265</v>
      </c>
      <c r="D386" s="223">
        <v>0</v>
      </c>
      <c r="E386" s="228"/>
      <c r="F386" s="228"/>
      <c r="G386" s="225"/>
      <c r="H386" s="226"/>
    </row>
    <row r="387" spans="1:8">
      <c r="A387" s="161" t="s">
        <v>823</v>
      </c>
      <c r="B387" s="171" t="s">
        <v>824</v>
      </c>
      <c r="C387" s="163" t="s">
        <v>265</v>
      </c>
      <c r="D387" s="223">
        <v>0</v>
      </c>
      <c r="E387" s="228"/>
      <c r="F387" s="228"/>
      <c r="G387" s="225"/>
      <c r="H387" s="226"/>
    </row>
    <row r="388" spans="1:8">
      <c r="A388" s="161" t="s">
        <v>825</v>
      </c>
      <c r="B388" s="171" t="s">
        <v>822</v>
      </c>
      <c r="C388" s="163" t="s">
        <v>265</v>
      </c>
      <c r="D388" s="223">
        <v>0</v>
      </c>
      <c r="E388" s="228"/>
      <c r="F388" s="228"/>
      <c r="G388" s="225"/>
      <c r="H388" s="226"/>
    </row>
    <row r="389" spans="1:8">
      <c r="A389" s="161" t="s">
        <v>826</v>
      </c>
      <c r="B389" s="170" t="s">
        <v>827</v>
      </c>
      <c r="C389" s="163" t="s">
        <v>265</v>
      </c>
      <c r="D389" s="223">
        <v>0</v>
      </c>
      <c r="E389" s="228"/>
      <c r="F389" s="228"/>
      <c r="G389" s="225"/>
      <c r="H389" s="226"/>
    </row>
    <row r="390" spans="1:8">
      <c r="A390" s="161" t="s">
        <v>828</v>
      </c>
      <c r="B390" s="170" t="s">
        <v>636</v>
      </c>
      <c r="C390" s="163" t="s">
        <v>265</v>
      </c>
      <c r="D390" s="223">
        <v>0</v>
      </c>
      <c r="E390" s="228"/>
      <c r="F390" s="228"/>
      <c r="G390" s="225"/>
      <c r="H390" s="226"/>
    </row>
    <row r="391" spans="1:8" ht="31.5">
      <c r="A391" s="161" t="s">
        <v>829</v>
      </c>
      <c r="B391" s="170" t="s">
        <v>830</v>
      </c>
      <c r="C391" s="163" t="s">
        <v>265</v>
      </c>
      <c r="D391" s="223">
        <v>0</v>
      </c>
      <c r="E391" s="228"/>
      <c r="F391" s="228"/>
      <c r="G391" s="225"/>
      <c r="H391" s="226"/>
    </row>
    <row r="392" spans="1:8">
      <c r="A392" s="161" t="s">
        <v>831</v>
      </c>
      <c r="B392" s="171" t="s">
        <v>286</v>
      </c>
      <c r="C392" s="163" t="s">
        <v>265</v>
      </c>
      <c r="D392" s="223">
        <v>0</v>
      </c>
      <c r="E392" s="228"/>
      <c r="F392" s="228"/>
      <c r="G392" s="225"/>
      <c r="H392" s="226"/>
    </row>
    <row r="393" spans="1:8">
      <c r="A393" s="161" t="s">
        <v>832</v>
      </c>
      <c r="B393" s="229" t="s">
        <v>288</v>
      </c>
      <c r="C393" s="163" t="s">
        <v>265</v>
      </c>
      <c r="D393" s="223">
        <v>0</v>
      </c>
      <c r="E393" s="228"/>
      <c r="F393" s="228"/>
      <c r="G393" s="225"/>
      <c r="H393" s="226"/>
    </row>
    <row r="394" spans="1:8" ht="31.5">
      <c r="A394" s="161" t="s">
        <v>270</v>
      </c>
      <c r="B394" s="169" t="s">
        <v>833</v>
      </c>
      <c r="C394" s="163" t="s">
        <v>265</v>
      </c>
      <c r="D394" s="223">
        <v>0</v>
      </c>
      <c r="E394" s="227"/>
      <c r="F394" s="227"/>
      <c r="G394" s="225"/>
      <c r="H394" s="226"/>
    </row>
    <row r="395" spans="1:8" ht="31.5">
      <c r="A395" s="161" t="s">
        <v>834</v>
      </c>
      <c r="B395" s="170" t="s">
        <v>269</v>
      </c>
      <c r="C395" s="163" t="s">
        <v>265</v>
      </c>
      <c r="D395" s="223">
        <v>0</v>
      </c>
      <c r="E395" s="227"/>
      <c r="F395" s="227"/>
      <c r="G395" s="225"/>
      <c r="H395" s="226"/>
    </row>
    <row r="396" spans="1:8" ht="31.5">
      <c r="A396" s="161" t="s">
        <v>835</v>
      </c>
      <c r="B396" s="170" t="s">
        <v>271</v>
      </c>
      <c r="C396" s="163" t="s">
        <v>265</v>
      </c>
      <c r="D396" s="223">
        <v>0</v>
      </c>
      <c r="E396" s="227"/>
      <c r="F396" s="227"/>
      <c r="G396" s="225"/>
      <c r="H396" s="226"/>
    </row>
    <row r="397" spans="1:8" ht="31.5">
      <c r="A397" s="161" t="s">
        <v>836</v>
      </c>
      <c r="B397" s="170" t="s">
        <v>273</v>
      </c>
      <c r="C397" s="163" t="s">
        <v>265</v>
      </c>
      <c r="D397" s="223">
        <v>0</v>
      </c>
      <c r="E397" s="227"/>
      <c r="F397" s="227"/>
      <c r="G397" s="225"/>
      <c r="H397" s="226"/>
    </row>
    <row r="398" spans="1:8">
      <c r="A398" s="161" t="s">
        <v>272</v>
      </c>
      <c r="B398" s="169" t="s">
        <v>837</v>
      </c>
      <c r="C398" s="163" t="s">
        <v>265</v>
      </c>
      <c r="D398" s="223">
        <v>0</v>
      </c>
      <c r="E398" s="227"/>
      <c r="F398" s="227"/>
      <c r="G398" s="225"/>
      <c r="H398" s="226"/>
    </row>
    <row r="399" spans="1:8">
      <c r="A399" s="161" t="s">
        <v>32</v>
      </c>
      <c r="B399" s="166" t="s">
        <v>838</v>
      </c>
      <c r="C399" s="163" t="s">
        <v>265</v>
      </c>
      <c r="D399" s="253">
        <v>11.78</v>
      </c>
      <c r="E399" s="137"/>
      <c r="F399" s="230">
        <f>D399-E399</f>
        <v>11.78</v>
      </c>
      <c r="G399" s="230">
        <f>F399/D399*100</f>
        <v>100</v>
      </c>
      <c r="H399" s="226"/>
    </row>
    <row r="400" spans="1:8">
      <c r="A400" s="161" t="s">
        <v>839</v>
      </c>
      <c r="B400" s="169" t="s">
        <v>840</v>
      </c>
      <c r="C400" s="163" t="s">
        <v>265</v>
      </c>
      <c r="D400" s="253">
        <v>11.78</v>
      </c>
      <c r="E400" s="137"/>
      <c r="F400" s="230">
        <f>D400-E400</f>
        <v>11.78</v>
      </c>
      <c r="G400" s="230">
        <f>F400/D400*100</f>
        <v>100</v>
      </c>
      <c r="H400" s="226"/>
    </row>
    <row r="401" spans="1:8">
      <c r="A401" s="161" t="s">
        <v>841</v>
      </c>
      <c r="B401" s="170" t="s">
        <v>842</v>
      </c>
      <c r="C401" s="163" t="s">
        <v>265</v>
      </c>
      <c r="D401" s="253">
        <v>0</v>
      </c>
      <c r="E401" s="228"/>
      <c r="F401" s="230"/>
      <c r="G401" s="230"/>
      <c r="H401" s="226"/>
    </row>
    <row r="402" spans="1:8" ht="31.5">
      <c r="A402" s="161" t="s">
        <v>843</v>
      </c>
      <c r="B402" s="170" t="s">
        <v>269</v>
      </c>
      <c r="C402" s="163" t="s">
        <v>265</v>
      </c>
      <c r="D402" s="253">
        <v>0</v>
      </c>
      <c r="E402" s="228"/>
      <c r="F402" s="230"/>
      <c r="G402" s="230"/>
      <c r="H402" s="226"/>
    </row>
    <row r="403" spans="1:8" ht="31.5">
      <c r="A403" s="161" t="s">
        <v>844</v>
      </c>
      <c r="B403" s="170" t="s">
        <v>271</v>
      </c>
      <c r="C403" s="163" t="s">
        <v>265</v>
      </c>
      <c r="D403" s="253">
        <v>0</v>
      </c>
      <c r="E403" s="228"/>
      <c r="F403" s="230"/>
      <c r="G403" s="230"/>
      <c r="H403" s="226"/>
    </row>
    <row r="404" spans="1:8" ht="31.5">
      <c r="A404" s="161" t="s">
        <v>845</v>
      </c>
      <c r="B404" s="170" t="s">
        <v>273</v>
      </c>
      <c r="C404" s="163" t="s">
        <v>265</v>
      </c>
      <c r="D404" s="253">
        <v>0</v>
      </c>
      <c r="E404" s="228"/>
      <c r="F404" s="230"/>
      <c r="G404" s="230"/>
      <c r="H404" s="226"/>
    </row>
    <row r="405" spans="1:8" ht="18.75">
      <c r="A405" s="161" t="s">
        <v>846</v>
      </c>
      <c r="B405" s="170" t="s">
        <v>622</v>
      </c>
      <c r="C405" s="163" t="s">
        <v>265</v>
      </c>
      <c r="D405" s="253">
        <v>0</v>
      </c>
      <c r="E405" s="231"/>
      <c r="F405" s="232"/>
      <c r="G405" s="233"/>
      <c r="H405" s="226"/>
    </row>
    <row r="406" spans="1:8">
      <c r="A406" s="161" t="s">
        <v>847</v>
      </c>
      <c r="B406" s="170" t="s">
        <v>625</v>
      </c>
      <c r="C406" s="163" t="s">
        <v>265</v>
      </c>
      <c r="D406" s="253">
        <v>11.78</v>
      </c>
      <c r="E406" s="164"/>
      <c r="F406" s="230">
        <f>D406-E406</f>
        <v>11.78</v>
      </c>
      <c r="G406" s="230">
        <f>F406/D406*100</f>
        <v>100</v>
      </c>
      <c r="H406" s="226"/>
    </row>
    <row r="407" spans="1:8" ht="18.75">
      <c r="A407" s="161" t="s">
        <v>848</v>
      </c>
      <c r="B407" s="170" t="s">
        <v>628</v>
      </c>
      <c r="C407" s="163" t="s">
        <v>265</v>
      </c>
      <c r="D407" s="223">
        <v>0</v>
      </c>
      <c r="E407" s="231"/>
      <c r="F407" s="231"/>
      <c r="G407" s="234"/>
      <c r="H407" s="226"/>
    </row>
    <row r="408" spans="1:8" ht="18.75">
      <c r="A408" s="161" t="s">
        <v>849</v>
      </c>
      <c r="B408" s="170" t="s">
        <v>634</v>
      </c>
      <c r="C408" s="163" t="s">
        <v>265</v>
      </c>
      <c r="D408" s="223">
        <v>0</v>
      </c>
      <c r="E408" s="231"/>
      <c r="F408" s="231"/>
      <c r="G408" s="234"/>
      <c r="H408" s="226"/>
    </row>
    <row r="409" spans="1:8" ht="18.75">
      <c r="A409" s="161" t="s">
        <v>850</v>
      </c>
      <c r="B409" s="170" t="s">
        <v>636</v>
      </c>
      <c r="C409" s="163" t="s">
        <v>265</v>
      </c>
      <c r="D409" s="223">
        <v>0</v>
      </c>
      <c r="E409" s="231"/>
      <c r="F409" s="231"/>
      <c r="G409" s="234"/>
      <c r="H409" s="226"/>
    </row>
    <row r="410" spans="1:8" ht="31.5">
      <c r="A410" s="161" t="s">
        <v>851</v>
      </c>
      <c r="B410" s="170" t="s">
        <v>639</v>
      </c>
      <c r="C410" s="163" t="s">
        <v>265</v>
      </c>
      <c r="D410" s="223">
        <v>0</v>
      </c>
      <c r="E410" s="231"/>
      <c r="F410" s="231"/>
      <c r="G410" s="234"/>
      <c r="H410" s="226"/>
    </row>
    <row r="411" spans="1:8" ht="18.75">
      <c r="A411" s="161" t="s">
        <v>852</v>
      </c>
      <c r="B411" s="171" t="s">
        <v>286</v>
      </c>
      <c r="C411" s="163" t="s">
        <v>265</v>
      </c>
      <c r="D411" s="223">
        <v>0</v>
      </c>
      <c r="E411" s="231"/>
      <c r="F411" s="231"/>
      <c r="G411" s="234"/>
      <c r="H411" s="226"/>
    </row>
    <row r="412" spans="1:8" ht="18.75">
      <c r="A412" s="161" t="s">
        <v>853</v>
      </c>
      <c r="B412" s="229" t="s">
        <v>288</v>
      </c>
      <c r="C412" s="163" t="s">
        <v>265</v>
      </c>
      <c r="D412" s="223">
        <v>0</v>
      </c>
      <c r="E412" s="231"/>
      <c r="F412" s="231"/>
      <c r="G412" s="234"/>
      <c r="H412" s="226"/>
    </row>
    <row r="413" spans="1:8" ht="18.75">
      <c r="A413" s="161" t="s">
        <v>854</v>
      </c>
      <c r="B413" s="169" t="s">
        <v>855</v>
      </c>
      <c r="C413" s="163" t="s">
        <v>265</v>
      </c>
      <c r="D413" s="223">
        <v>0</v>
      </c>
      <c r="E413" s="235"/>
      <c r="F413" s="235"/>
      <c r="G413" s="234"/>
      <c r="H413" s="226"/>
    </row>
    <row r="414" spans="1:8" ht="18.75">
      <c r="A414" s="161" t="s">
        <v>34</v>
      </c>
      <c r="B414" s="169" t="s">
        <v>856</v>
      </c>
      <c r="C414" s="163" t="s">
        <v>265</v>
      </c>
      <c r="D414" s="223">
        <v>0</v>
      </c>
      <c r="E414" s="235"/>
      <c r="F414" s="235"/>
      <c r="G414" s="234"/>
      <c r="H414" s="226"/>
    </row>
    <row r="415" spans="1:8" ht="18.75">
      <c r="A415" s="161" t="s">
        <v>36</v>
      </c>
      <c r="B415" s="170" t="s">
        <v>842</v>
      </c>
      <c r="C415" s="163" t="s">
        <v>265</v>
      </c>
      <c r="D415" s="223">
        <v>0</v>
      </c>
      <c r="E415" s="235"/>
      <c r="F415" s="235"/>
      <c r="G415" s="234"/>
      <c r="H415" s="226"/>
    </row>
    <row r="416" spans="1:8" ht="31.5">
      <c r="A416" s="161" t="s">
        <v>38</v>
      </c>
      <c r="B416" s="170" t="s">
        <v>269</v>
      </c>
      <c r="C416" s="163" t="s">
        <v>265</v>
      </c>
      <c r="D416" s="223">
        <v>0</v>
      </c>
      <c r="E416" s="235"/>
      <c r="F416" s="235"/>
      <c r="G416" s="234"/>
      <c r="H416" s="226"/>
    </row>
    <row r="417" spans="1:10" ht="31.5">
      <c r="A417" s="161" t="s">
        <v>857</v>
      </c>
      <c r="B417" s="170" t="s">
        <v>271</v>
      </c>
      <c r="C417" s="163" t="s">
        <v>265</v>
      </c>
      <c r="D417" s="223">
        <v>0</v>
      </c>
      <c r="E417" s="235"/>
      <c r="F417" s="235"/>
      <c r="G417" s="234"/>
      <c r="H417" s="226"/>
    </row>
    <row r="418" spans="1:10" ht="31.5">
      <c r="A418" s="161" t="s">
        <v>41</v>
      </c>
      <c r="B418" s="170" t="s">
        <v>273</v>
      </c>
      <c r="C418" s="163" t="s">
        <v>265</v>
      </c>
      <c r="D418" s="223">
        <v>0</v>
      </c>
      <c r="E418" s="235"/>
      <c r="F418" s="235"/>
      <c r="G418" s="234"/>
      <c r="H418" s="226"/>
    </row>
    <row r="419" spans="1:10" ht="18.75">
      <c r="A419" s="161" t="s">
        <v>44</v>
      </c>
      <c r="B419" s="170" t="s">
        <v>622</v>
      </c>
      <c r="C419" s="163" t="s">
        <v>265</v>
      </c>
      <c r="D419" s="223">
        <v>0</v>
      </c>
      <c r="E419" s="235"/>
      <c r="F419" s="235"/>
      <c r="G419" s="234"/>
      <c r="H419" s="226"/>
    </row>
    <row r="420" spans="1:10" ht="18.75">
      <c r="A420" s="161" t="s">
        <v>858</v>
      </c>
      <c r="B420" s="170" t="s">
        <v>625</v>
      </c>
      <c r="C420" s="163" t="s">
        <v>265</v>
      </c>
      <c r="D420" s="223">
        <v>0</v>
      </c>
      <c r="E420" s="235"/>
      <c r="F420" s="235"/>
      <c r="G420" s="234"/>
      <c r="H420" s="226"/>
    </row>
    <row r="421" spans="1:10" ht="18.75">
      <c r="A421" s="161" t="s">
        <v>859</v>
      </c>
      <c r="B421" s="170" t="s">
        <v>628</v>
      </c>
      <c r="C421" s="163" t="s">
        <v>265</v>
      </c>
      <c r="D421" s="223">
        <v>0</v>
      </c>
      <c r="E421" s="235"/>
      <c r="F421" s="235"/>
      <c r="G421" s="234"/>
      <c r="H421" s="226"/>
    </row>
    <row r="422" spans="1:10" ht="18.75">
      <c r="A422" s="161" t="s">
        <v>49</v>
      </c>
      <c r="B422" s="170" t="s">
        <v>634</v>
      </c>
      <c r="C422" s="163" t="s">
        <v>265</v>
      </c>
      <c r="D422" s="223">
        <v>0</v>
      </c>
      <c r="E422" s="235"/>
      <c r="F422" s="235"/>
      <c r="G422" s="234"/>
      <c r="H422" s="226"/>
    </row>
    <row r="423" spans="1:10" ht="18.75">
      <c r="A423" s="161" t="s">
        <v>860</v>
      </c>
      <c r="B423" s="170" t="s">
        <v>636</v>
      </c>
      <c r="C423" s="163" t="s">
        <v>265</v>
      </c>
      <c r="D423" s="223">
        <v>0</v>
      </c>
      <c r="E423" s="235"/>
      <c r="F423" s="235"/>
      <c r="G423" s="234"/>
      <c r="H423" s="226"/>
    </row>
    <row r="424" spans="1:10" ht="31.5">
      <c r="A424" s="161" t="s">
        <v>861</v>
      </c>
      <c r="B424" s="170" t="s">
        <v>639</v>
      </c>
      <c r="C424" s="163" t="s">
        <v>265</v>
      </c>
      <c r="D424" s="223">
        <v>0</v>
      </c>
      <c r="E424" s="235"/>
      <c r="F424" s="235"/>
      <c r="G424" s="234"/>
      <c r="H424" s="226"/>
    </row>
    <row r="425" spans="1:10" ht="18.75">
      <c r="A425" s="161" t="s">
        <v>862</v>
      </c>
      <c r="B425" s="229" t="s">
        <v>286</v>
      </c>
      <c r="C425" s="163" t="s">
        <v>265</v>
      </c>
      <c r="D425" s="223">
        <v>0</v>
      </c>
      <c r="E425" s="235"/>
      <c r="F425" s="235"/>
      <c r="G425" s="234"/>
      <c r="H425" s="226"/>
    </row>
    <row r="426" spans="1:10" ht="18.75">
      <c r="A426" s="161" t="s">
        <v>863</v>
      </c>
      <c r="B426" s="229" t="s">
        <v>288</v>
      </c>
      <c r="C426" s="163" t="s">
        <v>265</v>
      </c>
      <c r="D426" s="223">
        <v>0</v>
      </c>
      <c r="E426" s="235"/>
      <c r="F426" s="235"/>
      <c r="G426" s="234"/>
      <c r="H426" s="226"/>
    </row>
    <row r="427" spans="1:10" ht="18.75">
      <c r="A427" s="161" t="s">
        <v>275</v>
      </c>
      <c r="B427" s="166" t="s">
        <v>864</v>
      </c>
      <c r="C427" s="163" t="s">
        <v>265</v>
      </c>
      <c r="D427" s="223">
        <v>0</v>
      </c>
      <c r="E427" s="235"/>
      <c r="F427" s="235"/>
      <c r="G427" s="236"/>
      <c r="H427" s="226"/>
    </row>
    <row r="428" spans="1:10" ht="18.75">
      <c r="A428" s="161" t="s">
        <v>61</v>
      </c>
      <c r="B428" s="166" t="s">
        <v>865</v>
      </c>
      <c r="C428" s="163" t="s">
        <v>265</v>
      </c>
      <c r="D428" s="223">
        <v>0</v>
      </c>
      <c r="E428" s="235"/>
      <c r="F428" s="235"/>
      <c r="G428" s="234"/>
      <c r="H428" s="226"/>
    </row>
    <row r="429" spans="1:10" ht="18.75">
      <c r="A429" s="161" t="s">
        <v>63</v>
      </c>
      <c r="B429" s="169" t="s">
        <v>866</v>
      </c>
      <c r="C429" s="163" t="s">
        <v>265</v>
      </c>
      <c r="D429" s="223">
        <v>0</v>
      </c>
      <c r="E429" s="235"/>
      <c r="F429" s="235"/>
      <c r="G429" s="234"/>
      <c r="H429" s="226"/>
      <c r="J429" s="237"/>
    </row>
    <row r="430" spans="1:10" ht="18.75">
      <c r="A430" s="161" t="s">
        <v>66</v>
      </c>
      <c r="B430" s="169" t="s">
        <v>867</v>
      </c>
      <c r="C430" s="163" t="s">
        <v>265</v>
      </c>
      <c r="D430" s="223">
        <v>0</v>
      </c>
      <c r="E430" s="235"/>
      <c r="F430" s="235"/>
      <c r="G430" s="234"/>
      <c r="H430" s="226"/>
    </row>
    <row r="431" spans="1:10" ht="18.75">
      <c r="A431" s="161" t="s">
        <v>291</v>
      </c>
      <c r="B431" s="222" t="s">
        <v>868</v>
      </c>
      <c r="C431" s="163" t="s">
        <v>265</v>
      </c>
      <c r="D431" s="223">
        <v>0</v>
      </c>
      <c r="E431" s="235"/>
      <c r="F431" s="235"/>
      <c r="G431" s="234"/>
      <c r="H431" s="226"/>
    </row>
    <row r="432" spans="1:10" ht="18.75">
      <c r="A432" s="161" t="s">
        <v>293</v>
      </c>
      <c r="B432" s="166" t="s">
        <v>869</v>
      </c>
      <c r="C432" s="163" t="s">
        <v>265</v>
      </c>
      <c r="D432" s="223">
        <v>0</v>
      </c>
      <c r="E432" s="235"/>
      <c r="F432" s="235"/>
      <c r="G432" s="234"/>
      <c r="H432" s="226"/>
    </row>
    <row r="433" spans="1:8" ht="18.75">
      <c r="A433" s="161" t="s">
        <v>297</v>
      </c>
      <c r="B433" s="166" t="s">
        <v>870</v>
      </c>
      <c r="C433" s="163" t="s">
        <v>265</v>
      </c>
      <c r="D433" s="223">
        <v>0</v>
      </c>
      <c r="E433" s="235"/>
      <c r="F433" s="235"/>
      <c r="G433" s="234"/>
      <c r="H433" s="226"/>
    </row>
    <row r="434" spans="1:8" ht="18.75">
      <c r="A434" s="161" t="s">
        <v>298</v>
      </c>
      <c r="B434" s="166" t="s">
        <v>871</v>
      </c>
      <c r="C434" s="163" t="s">
        <v>265</v>
      </c>
      <c r="D434" s="223">
        <v>0</v>
      </c>
      <c r="E434" s="235"/>
      <c r="F434" s="235"/>
      <c r="G434" s="234"/>
      <c r="H434" s="226"/>
    </row>
    <row r="435" spans="1:8" ht="18.75">
      <c r="A435" s="161" t="s">
        <v>299</v>
      </c>
      <c r="B435" s="166" t="s">
        <v>872</v>
      </c>
      <c r="C435" s="163" t="s">
        <v>265</v>
      </c>
      <c r="D435" s="223">
        <v>0</v>
      </c>
      <c r="E435" s="235"/>
      <c r="F435" s="235"/>
      <c r="G435" s="234"/>
      <c r="H435" s="226"/>
    </row>
    <row r="436" spans="1:8" ht="18.75">
      <c r="A436" s="161" t="s">
        <v>300</v>
      </c>
      <c r="B436" s="166" t="s">
        <v>873</v>
      </c>
      <c r="C436" s="163" t="s">
        <v>265</v>
      </c>
      <c r="D436" s="223">
        <v>0</v>
      </c>
      <c r="E436" s="235"/>
      <c r="F436" s="235"/>
      <c r="G436" s="234"/>
      <c r="H436" s="226"/>
    </row>
    <row r="437" spans="1:8" ht="18.75">
      <c r="A437" s="161" t="s">
        <v>340</v>
      </c>
      <c r="B437" s="169" t="s">
        <v>521</v>
      </c>
      <c r="C437" s="163" t="s">
        <v>265</v>
      </c>
      <c r="D437" s="223">
        <v>0</v>
      </c>
      <c r="E437" s="235"/>
      <c r="F437" s="235"/>
      <c r="G437" s="234"/>
      <c r="H437" s="226"/>
    </row>
    <row r="438" spans="1:8" ht="31.5">
      <c r="A438" s="161" t="s">
        <v>874</v>
      </c>
      <c r="B438" s="170" t="s">
        <v>875</v>
      </c>
      <c r="C438" s="163" t="s">
        <v>265</v>
      </c>
      <c r="D438" s="223">
        <v>0</v>
      </c>
      <c r="E438" s="231"/>
      <c r="F438" s="231"/>
      <c r="G438" s="234"/>
      <c r="H438" s="226"/>
    </row>
    <row r="439" spans="1:8" ht="18.75">
      <c r="A439" s="161" t="s">
        <v>342</v>
      </c>
      <c r="B439" s="169" t="s">
        <v>523</v>
      </c>
      <c r="C439" s="163" t="s">
        <v>265</v>
      </c>
      <c r="D439" s="223">
        <v>0</v>
      </c>
      <c r="E439" s="231"/>
      <c r="F439" s="231"/>
      <c r="G439" s="234"/>
      <c r="H439" s="226"/>
    </row>
    <row r="440" spans="1:8" ht="31.5">
      <c r="A440" s="161" t="s">
        <v>876</v>
      </c>
      <c r="B440" s="170" t="s">
        <v>877</v>
      </c>
      <c r="C440" s="163" t="s">
        <v>265</v>
      </c>
      <c r="D440" s="223">
        <v>0</v>
      </c>
      <c r="E440" s="231"/>
      <c r="F440" s="231"/>
      <c r="G440" s="234"/>
      <c r="H440" s="226"/>
    </row>
    <row r="441" spans="1:8" ht="18.75">
      <c r="A441" s="161" t="s">
        <v>301</v>
      </c>
      <c r="B441" s="166" t="s">
        <v>878</v>
      </c>
      <c r="C441" s="163" t="s">
        <v>265</v>
      </c>
      <c r="D441" s="223">
        <v>0</v>
      </c>
      <c r="E441" s="235"/>
      <c r="F441" s="235"/>
      <c r="G441" s="234"/>
      <c r="H441" s="226"/>
    </row>
    <row r="442" spans="1:8" ht="19.5" thickBot="1">
      <c r="A442" s="172" t="s">
        <v>302</v>
      </c>
      <c r="B442" s="238" t="s">
        <v>879</v>
      </c>
      <c r="C442" s="163" t="s">
        <v>265</v>
      </c>
      <c r="D442" s="239">
        <v>0</v>
      </c>
      <c r="E442" s="240"/>
      <c r="F442" s="240"/>
      <c r="G442" s="241"/>
      <c r="H442" s="242"/>
    </row>
    <row r="443" spans="1:8">
      <c r="A443" s="154" t="s">
        <v>175</v>
      </c>
      <c r="B443" s="155" t="s">
        <v>353</v>
      </c>
      <c r="C443" s="243" t="s">
        <v>174</v>
      </c>
      <c r="D443" s="244">
        <v>0</v>
      </c>
      <c r="E443" s="737"/>
      <c r="F443" s="737"/>
      <c r="G443" s="202"/>
      <c r="H443" s="160"/>
    </row>
    <row r="444" spans="1:8" ht="47.25">
      <c r="A444" s="161" t="s">
        <v>880</v>
      </c>
      <c r="B444" s="166" t="s">
        <v>881</v>
      </c>
      <c r="C444" s="163" t="s">
        <v>265</v>
      </c>
      <c r="D444" s="137">
        <v>0</v>
      </c>
      <c r="E444" s="738"/>
      <c r="F444" s="738"/>
      <c r="G444" s="195"/>
      <c r="H444" s="140"/>
    </row>
    <row r="445" spans="1:8">
      <c r="A445" s="161" t="s">
        <v>362</v>
      </c>
      <c r="B445" s="169" t="s">
        <v>882</v>
      </c>
      <c r="C445" s="163" t="s">
        <v>265</v>
      </c>
      <c r="D445" s="137">
        <v>0</v>
      </c>
      <c r="E445" s="738"/>
      <c r="F445" s="738"/>
      <c r="G445" s="195"/>
      <c r="H445" s="140"/>
    </row>
    <row r="446" spans="1:8" ht="31.5">
      <c r="A446" s="161" t="s">
        <v>363</v>
      </c>
      <c r="B446" s="169" t="s">
        <v>883</v>
      </c>
      <c r="C446" s="163" t="s">
        <v>265</v>
      </c>
      <c r="D446" s="137">
        <v>0</v>
      </c>
      <c r="E446" s="738"/>
      <c r="F446" s="738"/>
      <c r="G446" s="195"/>
      <c r="H446" s="140"/>
    </row>
    <row r="447" spans="1:8">
      <c r="A447" s="161" t="s">
        <v>364</v>
      </c>
      <c r="B447" s="169" t="s">
        <v>884</v>
      </c>
      <c r="C447" s="163" t="s">
        <v>265</v>
      </c>
      <c r="D447" s="137">
        <v>0</v>
      </c>
      <c r="E447" s="738"/>
      <c r="F447" s="738"/>
      <c r="G447" s="195"/>
      <c r="H447" s="140"/>
    </row>
    <row r="448" spans="1:8" ht="31.5">
      <c r="A448" s="161" t="s">
        <v>365</v>
      </c>
      <c r="B448" s="166" t="s">
        <v>885</v>
      </c>
      <c r="C448" s="245" t="s">
        <v>174</v>
      </c>
      <c r="D448" s="137">
        <v>0</v>
      </c>
      <c r="E448" s="738"/>
      <c r="F448" s="738"/>
      <c r="G448" s="195"/>
      <c r="H448" s="140"/>
    </row>
    <row r="449" spans="1:8">
      <c r="A449" s="161" t="s">
        <v>886</v>
      </c>
      <c r="B449" s="169" t="s">
        <v>887</v>
      </c>
      <c r="C449" s="163" t="s">
        <v>265</v>
      </c>
      <c r="D449" s="137">
        <v>0</v>
      </c>
      <c r="E449" s="738"/>
      <c r="F449" s="738"/>
      <c r="G449" s="195"/>
      <c r="H449" s="140"/>
    </row>
    <row r="450" spans="1:8">
      <c r="A450" s="161" t="s">
        <v>888</v>
      </c>
      <c r="B450" s="169" t="s">
        <v>889</v>
      </c>
      <c r="C450" s="163" t="s">
        <v>265</v>
      </c>
      <c r="D450" s="137">
        <v>0</v>
      </c>
      <c r="E450" s="738"/>
      <c r="F450" s="738"/>
      <c r="G450" s="195"/>
      <c r="H450" s="140"/>
    </row>
    <row r="451" spans="1:8" ht="16.5" thickBot="1">
      <c r="A451" s="180" t="s">
        <v>890</v>
      </c>
      <c r="B451" s="246" t="s">
        <v>891</v>
      </c>
      <c r="C451" s="182" t="s">
        <v>265</v>
      </c>
      <c r="D451" s="183">
        <v>0</v>
      </c>
      <c r="E451" s="247"/>
      <c r="F451" s="247"/>
      <c r="G451" s="205"/>
      <c r="H451" s="185"/>
    </row>
    <row r="454" spans="1:8">
      <c r="A454" s="248" t="s">
        <v>892</v>
      </c>
    </row>
    <row r="455" spans="1:8">
      <c r="A455" s="979" t="s">
        <v>893</v>
      </c>
      <c r="B455" s="979"/>
      <c r="C455" s="979"/>
      <c r="D455" s="979"/>
      <c r="E455" s="979"/>
      <c r="F455" s="979"/>
      <c r="G455" s="979"/>
      <c r="H455" s="979"/>
    </row>
    <row r="456" spans="1:8">
      <c r="A456" s="979" t="s">
        <v>894</v>
      </c>
      <c r="B456" s="979"/>
      <c r="C456" s="979"/>
      <c r="D456" s="979"/>
      <c r="E456" s="979"/>
      <c r="F456" s="979"/>
      <c r="G456" s="979"/>
      <c r="H456" s="979"/>
    </row>
    <row r="457" spans="1:8">
      <c r="A457" s="979" t="s">
        <v>895</v>
      </c>
      <c r="B457" s="979"/>
      <c r="C457" s="979"/>
      <c r="D457" s="979"/>
      <c r="E457" s="979"/>
      <c r="F457" s="979"/>
      <c r="G457" s="979"/>
      <c r="H457" s="979"/>
    </row>
    <row r="458" spans="1:8">
      <c r="A458" s="980" t="s">
        <v>896</v>
      </c>
      <c r="B458" s="980"/>
      <c r="C458" s="980"/>
      <c r="D458" s="980"/>
      <c r="E458" s="980"/>
      <c r="F458" s="980"/>
      <c r="G458" s="980"/>
      <c r="H458" s="980"/>
    </row>
    <row r="459" spans="1:8">
      <c r="A459" s="976" t="s">
        <v>897</v>
      </c>
      <c r="B459" s="976"/>
      <c r="C459" s="976"/>
      <c r="D459" s="976"/>
      <c r="E459" s="976"/>
      <c r="F459" s="976"/>
      <c r="G459" s="976"/>
      <c r="H459" s="976"/>
    </row>
  </sheetData>
  <mergeCells count="30"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6:H7"/>
    <mergeCell ref="A14:H14"/>
    <mergeCell ref="A15:B15"/>
    <mergeCell ref="A18:H18"/>
    <mergeCell ref="A9:H9"/>
    <mergeCell ref="A10:H10"/>
    <mergeCell ref="A11:H11"/>
    <mergeCell ref="A12:H12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4"/>
  <sheetViews>
    <sheetView zoomScale="77" zoomScaleNormal="77" workbookViewId="0">
      <selection activeCell="A6" sqref="A6"/>
    </sheetView>
  </sheetViews>
  <sheetFormatPr defaultColWidth="9" defaultRowHeight="15.75" customHeight="1"/>
  <cols>
    <col min="1" max="1" width="10.5" style="1" customWidth="1"/>
    <col min="2" max="2" width="52.625" style="1" customWidth="1"/>
    <col min="3" max="3" width="17" style="1" customWidth="1"/>
    <col min="4" max="4" width="17.625" style="1" customWidth="1"/>
    <col min="5" max="5" width="17.125" style="1" customWidth="1"/>
    <col min="6" max="6" width="10.125" style="1" customWidth="1"/>
    <col min="7" max="7" width="6.625" style="1" customWidth="1"/>
    <col min="8" max="8" width="7.375" style="1" customWidth="1"/>
    <col min="9" max="9" width="6.625" style="1" customWidth="1"/>
    <col min="10" max="10" width="6.375" style="1" customWidth="1"/>
    <col min="11" max="11" width="9.875" style="1" customWidth="1"/>
    <col min="12" max="12" width="13.625" style="1" customWidth="1"/>
    <col min="13" max="13" width="9.125" style="1" customWidth="1"/>
    <col min="14" max="14" width="7.125" style="1" customWidth="1"/>
    <col min="15" max="15" width="6.5" style="1" customWidth="1"/>
    <col min="16" max="17" width="6.125" style="1" customWidth="1"/>
    <col min="18" max="18" width="9.25" style="1" customWidth="1"/>
    <col min="19" max="19" width="13" style="1" customWidth="1"/>
    <col min="20" max="20" width="6.375" style="1" customWidth="1"/>
    <col min="21" max="21" width="14.125" style="1" customWidth="1"/>
    <col min="22" max="22" width="8" style="1" customWidth="1"/>
    <col min="23" max="23" width="18" style="1" customWidth="1"/>
    <col min="24" max="52" width="9" style="1" customWidth="1"/>
    <col min="53" max="16384" width="9" style="1"/>
  </cols>
  <sheetData>
    <row r="1" spans="1:28" ht="18.75">
      <c r="S1" s="16"/>
      <c r="W1" s="3" t="s">
        <v>154</v>
      </c>
      <c r="Y1" s="16"/>
    </row>
    <row r="2" spans="1:28" ht="18.75">
      <c r="S2" s="16"/>
      <c r="W2" s="4" t="s">
        <v>1</v>
      </c>
      <c r="Y2" s="16"/>
    </row>
    <row r="3" spans="1:28" ht="18.75">
      <c r="S3" s="16"/>
      <c r="W3" s="4" t="s">
        <v>2</v>
      </c>
      <c r="Y3" s="16"/>
    </row>
    <row r="4" spans="1:28" ht="18.75">
      <c r="A4" s="745" t="s">
        <v>1082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17"/>
      <c r="Y4" s="17"/>
      <c r="Z4" s="17"/>
      <c r="AA4" s="17"/>
    </row>
    <row r="5" spans="1:28" ht="18.75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5"/>
      <c r="Y5" s="5"/>
      <c r="Z5" s="5"/>
      <c r="AA5" s="5"/>
      <c r="AB5" s="5"/>
    </row>
    <row r="6" spans="1:28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8" ht="18.75">
      <c r="A7" s="752" t="s">
        <v>142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5"/>
      <c r="Y7" s="5"/>
      <c r="Z7" s="5"/>
      <c r="AA7" s="5"/>
    </row>
    <row r="8" spans="1:28">
      <c r="A8" s="746" t="s">
        <v>155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18"/>
      <c r="Y8" s="18"/>
      <c r="Z8" s="18"/>
      <c r="AA8" s="18"/>
    </row>
    <row r="9" spans="1:28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8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17"/>
      <c r="Y10" s="17"/>
      <c r="Z10" s="17"/>
      <c r="AA10" s="17"/>
    </row>
    <row r="11" spans="1:28" ht="18.75">
      <c r="AA11" s="4"/>
    </row>
    <row r="12" spans="1:28" ht="18.75">
      <c r="A12" s="759" t="s">
        <v>1083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19"/>
      <c r="Y12" s="19"/>
      <c r="Z12" s="19"/>
      <c r="AA12" s="19"/>
    </row>
    <row r="13" spans="1:28">
      <c r="A13" s="746" t="s">
        <v>156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18"/>
      <c r="Y13" s="18"/>
      <c r="Z13" s="18"/>
      <c r="AA13" s="18"/>
    </row>
    <row r="14" spans="1:28" ht="15.75" customHeight="1">
      <c r="A14" s="758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</row>
    <row r="15" spans="1:28" ht="53.25" customHeight="1">
      <c r="A15" s="781" t="s">
        <v>6</v>
      </c>
      <c r="B15" s="784" t="s">
        <v>7</v>
      </c>
      <c r="C15" s="784" t="s">
        <v>8</v>
      </c>
      <c r="D15" s="781" t="s">
        <v>157</v>
      </c>
      <c r="E15" s="780" t="s">
        <v>1118</v>
      </c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42" t="s">
        <v>1119</v>
      </c>
      <c r="T15" s="742"/>
      <c r="U15" s="742"/>
      <c r="V15" s="742"/>
      <c r="W15" s="784" t="s">
        <v>11</v>
      </c>
      <c r="X15" s="18"/>
      <c r="Y15" s="18"/>
    </row>
    <row r="16" spans="1:28" ht="13.5" customHeight="1">
      <c r="A16" s="782"/>
      <c r="B16" s="784"/>
      <c r="C16" s="784"/>
      <c r="D16" s="782"/>
      <c r="E16" s="780" t="s">
        <v>12</v>
      </c>
      <c r="F16" s="780"/>
      <c r="G16" s="780"/>
      <c r="H16" s="780"/>
      <c r="I16" s="780"/>
      <c r="J16" s="780"/>
      <c r="K16" s="780"/>
      <c r="L16" s="780" t="s">
        <v>13</v>
      </c>
      <c r="M16" s="780"/>
      <c r="N16" s="780"/>
      <c r="O16" s="780"/>
      <c r="P16" s="780"/>
      <c r="Q16" s="780"/>
      <c r="R16" s="780"/>
      <c r="S16" s="742"/>
      <c r="T16" s="742"/>
      <c r="U16" s="742"/>
      <c r="V16" s="742"/>
      <c r="W16" s="784"/>
      <c r="X16" s="18"/>
      <c r="Y16" s="18"/>
      <c r="Z16" s="18"/>
      <c r="AA16" s="18"/>
    </row>
    <row r="17" spans="1:32" ht="13.5" customHeight="1">
      <c r="A17" s="782"/>
      <c r="B17" s="784"/>
      <c r="C17" s="784"/>
      <c r="D17" s="782"/>
      <c r="E17" s="780"/>
      <c r="F17" s="780"/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42"/>
      <c r="T17" s="742"/>
      <c r="U17" s="742"/>
      <c r="V17" s="742"/>
      <c r="W17" s="784"/>
      <c r="X17" s="18"/>
      <c r="Y17" s="18"/>
      <c r="Z17" s="18"/>
      <c r="AA17" s="18"/>
    </row>
    <row r="18" spans="1:32" ht="43.5" customHeight="1">
      <c r="A18" s="782"/>
      <c r="B18" s="784"/>
      <c r="C18" s="784"/>
      <c r="D18" s="782"/>
      <c r="E18" s="123" t="s">
        <v>158</v>
      </c>
      <c r="F18" s="780" t="s">
        <v>159</v>
      </c>
      <c r="G18" s="780"/>
      <c r="H18" s="780"/>
      <c r="I18" s="780"/>
      <c r="J18" s="780"/>
      <c r="K18" s="780"/>
      <c r="L18" s="123" t="s">
        <v>158</v>
      </c>
      <c r="M18" s="780" t="s">
        <v>159</v>
      </c>
      <c r="N18" s="780"/>
      <c r="O18" s="780"/>
      <c r="P18" s="780"/>
      <c r="Q18" s="780"/>
      <c r="R18" s="780"/>
      <c r="S18" s="747" t="s">
        <v>158</v>
      </c>
      <c r="T18" s="749"/>
      <c r="U18" s="747" t="s">
        <v>159</v>
      </c>
      <c r="V18" s="749"/>
      <c r="W18" s="784"/>
      <c r="X18" s="18"/>
      <c r="Y18" s="18"/>
      <c r="Z18" s="18"/>
      <c r="AA18" s="18"/>
    </row>
    <row r="19" spans="1:32" ht="71.25" customHeight="1">
      <c r="A19" s="783"/>
      <c r="B19" s="784"/>
      <c r="C19" s="784"/>
      <c r="D19" s="783"/>
      <c r="E19" s="118" t="s">
        <v>148</v>
      </c>
      <c r="F19" s="118" t="s">
        <v>148</v>
      </c>
      <c r="G19" s="128" t="s">
        <v>160</v>
      </c>
      <c r="H19" s="128" t="s">
        <v>161</v>
      </c>
      <c r="I19" s="128" t="s">
        <v>162</v>
      </c>
      <c r="J19" s="128" t="s">
        <v>163</v>
      </c>
      <c r="K19" s="128" t="s">
        <v>164</v>
      </c>
      <c r="L19" s="118" t="s">
        <v>148</v>
      </c>
      <c r="M19" s="118" t="s">
        <v>148</v>
      </c>
      <c r="N19" s="128" t="s">
        <v>160</v>
      </c>
      <c r="O19" s="128" t="s">
        <v>161</v>
      </c>
      <c r="P19" s="128" t="s">
        <v>162</v>
      </c>
      <c r="Q19" s="128" t="s">
        <v>163</v>
      </c>
      <c r="R19" s="128" t="s">
        <v>164</v>
      </c>
      <c r="S19" s="115" t="s">
        <v>165</v>
      </c>
      <c r="T19" s="115" t="s">
        <v>166</v>
      </c>
      <c r="U19" s="115" t="s">
        <v>165</v>
      </c>
      <c r="V19" s="115" t="s">
        <v>166</v>
      </c>
      <c r="W19" s="784"/>
      <c r="X19" s="18"/>
      <c r="Y19" s="18"/>
      <c r="Z19" s="18"/>
      <c r="AA19" s="18"/>
    </row>
    <row r="20" spans="1:32">
      <c r="A20" s="120">
        <v>1</v>
      </c>
      <c r="B20" s="120">
        <v>2</v>
      </c>
      <c r="C20" s="120">
        <v>3</v>
      </c>
      <c r="D20" s="120">
        <v>4</v>
      </c>
      <c r="E20" s="120">
        <v>5</v>
      </c>
      <c r="F20" s="120">
        <f t="shared" ref="F20:W20" si="0">E20+1</f>
        <v>6</v>
      </c>
      <c r="G20" s="120">
        <f t="shared" si="0"/>
        <v>7</v>
      </c>
      <c r="H20" s="120">
        <f t="shared" si="0"/>
        <v>8</v>
      </c>
      <c r="I20" s="120">
        <f t="shared" si="0"/>
        <v>9</v>
      </c>
      <c r="J20" s="120">
        <f t="shared" si="0"/>
        <v>10</v>
      </c>
      <c r="K20" s="120">
        <f t="shared" si="0"/>
        <v>11</v>
      </c>
      <c r="L20" s="120">
        <f t="shared" si="0"/>
        <v>12</v>
      </c>
      <c r="M20" s="120">
        <f t="shared" si="0"/>
        <v>13</v>
      </c>
      <c r="N20" s="120">
        <f t="shared" si="0"/>
        <v>14</v>
      </c>
      <c r="O20" s="120">
        <f t="shared" si="0"/>
        <v>15</v>
      </c>
      <c r="P20" s="120">
        <f t="shared" si="0"/>
        <v>16</v>
      </c>
      <c r="Q20" s="120">
        <f t="shared" si="0"/>
        <v>17</v>
      </c>
      <c r="R20" s="120">
        <f t="shared" si="0"/>
        <v>18</v>
      </c>
      <c r="S20" s="120">
        <f t="shared" si="0"/>
        <v>19</v>
      </c>
      <c r="T20" s="120">
        <f t="shared" si="0"/>
        <v>20</v>
      </c>
      <c r="U20" s="120">
        <f t="shared" si="0"/>
        <v>21</v>
      </c>
      <c r="V20" s="120">
        <f t="shared" si="0"/>
        <v>22</v>
      </c>
      <c r="W20" s="120">
        <f t="shared" si="0"/>
        <v>23</v>
      </c>
      <c r="X20" s="18"/>
      <c r="Y20" s="18"/>
    </row>
    <row r="21" spans="1:32">
      <c r="A21" s="266" t="s">
        <v>22</v>
      </c>
      <c r="B21" s="267" t="s">
        <v>23</v>
      </c>
      <c r="C21" s="268" t="s">
        <v>24</v>
      </c>
      <c r="D21" s="269">
        <v>119.044</v>
      </c>
      <c r="E21" s="269">
        <v>0</v>
      </c>
      <c r="F21" s="7">
        <f>F22+F23+F24</f>
        <v>24.305000000000003</v>
      </c>
      <c r="G21" s="7">
        <f t="shared" ref="G21:K21" si="1">G22+G23+G24</f>
        <v>1.2</v>
      </c>
      <c r="H21" s="7">
        <f t="shared" si="1"/>
        <v>0.72</v>
      </c>
      <c r="I21" s="7">
        <f t="shared" si="1"/>
        <v>5.4</v>
      </c>
      <c r="J21" s="7">
        <f t="shared" si="1"/>
        <v>2.9600000000000004</v>
      </c>
      <c r="K21" s="7">
        <f t="shared" si="1"/>
        <v>23</v>
      </c>
      <c r="L21" s="269">
        <v>0</v>
      </c>
      <c r="M21" s="14">
        <v>0</v>
      </c>
      <c r="N21" s="14">
        <f t="shared" ref="N21:R21" si="2">N22+N23+N24</f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0</v>
      </c>
      <c r="S21" s="20">
        <v>0</v>
      </c>
      <c r="T21" s="20">
        <v>0</v>
      </c>
      <c r="U21" s="20">
        <v>0</v>
      </c>
      <c r="V21" s="20">
        <f>U21/F21*100</f>
        <v>0</v>
      </c>
      <c r="W21" s="20">
        <v>0</v>
      </c>
      <c r="X21" s="18"/>
      <c r="Y21" s="18"/>
    </row>
    <row r="22" spans="1:32" ht="30">
      <c r="A22" s="264" t="s">
        <v>25</v>
      </c>
      <c r="B22" s="257" t="s">
        <v>26</v>
      </c>
      <c r="C22" s="259" t="s">
        <v>24</v>
      </c>
      <c r="D22" s="14">
        <v>30.126000000000001</v>
      </c>
      <c r="E22" s="269">
        <v>0</v>
      </c>
      <c r="F22" s="7">
        <f>F26</f>
        <v>5.93</v>
      </c>
      <c r="G22" s="7">
        <f t="shared" ref="G22:K22" si="3">G26</f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15</v>
      </c>
      <c r="L22" s="269">
        <v>0</v>
      </c>
      <c r="M22" s="14">
        <v>0</v>
      </c>
      <c r="N22" s="269">
        <v>0</v>
      </c>
      <c r="O22" s="269">
        <v>0</v>
      </c>
      <c r="P22" s="269">
        <v>0</v>
      </c>
      <c r="Q22" s="269">
        <v>0</v>
      </c>
      <c r="R22" s="120">
        <v>0</v>
      </c>
      <c r="S22" s="20">
        <v>0</v>
      </c>
      <c r="T22" s="20">
        <v>0</v>
      </c>
      <c r="U22" s="20">
        <v>0</v>
      </c>
      <c r="V22" s="20">
        <f t="shared" ref="V22:V60" si="4">U22/F22*100</f>
        <v>0</v>
      </c>
      <c r="W22" s="20">
        <v>0</v>
      </c>
      <c r="X22" s="18"/>
      <c r="Y22" s="18"/>
    </row>
    <row r="23" spans="1:32" ht="30">
      <c r="A23" s="264" t="s">
        <v>27</v>
      </c>
      <c r="B23" s="257" t="s">
        <v>28</v>
      </c>
      <c r="C23" s="259" t="s">
        <v>24</v>
      </c>
      <c r="D23" s="14">
        <v>70.88</v>
      </c>
      <c r="E23" s="20">
        <v>0</v>
      </c>
      <c r="F23" s="7">
        <f>F38</f>
        <v>14.825000000000001</v>
      </c>
      <c r="G23" s="7">
        <f t="shared" ref="G23:K23" si="5">G38</f>
        <v>1.2</v>
      </c>
      <c r="H23" s="7">
        <f t="shared" si="5"/>
        <v>0.72</v>
      </c>
      <c r="I23" s="7">
        <f t="shared" si="5"/>
        <v>5.4</v>
      </c>
      <c r="J23" s="7">
        <f t="shared" si="5"/>
        <v>2.9600000000000004</v>
      </c>
      <c r="K23" s="7">
        <f t="shared" si="5"/>
        <v>1</v>
      </c>
      <c r="L23" s="20">
        <v>0</v>
      </c>
      <c r="M23" s="14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20">
        <v>0</v>
      </c>
      <c r="T23" s="20">
        <v>0</v>
      </c>
      <c r="U23" s="20">
        <v>0</v>
      </c>
      <c r="V23" s="20">
        <f t="shared" si="4"/>
        <v>0</v>
      </c>
      <c r="W23" s="20">
        <v>0</v>
      </c>
      <c r="X23" s="18"/>
      <c r="Y23" s="18"/>
    </row>
    <row r="24" spans="1:32">
      <c r="A24" s="264" t="s">
        <v>29</v>
      </c>
      <c r="B24" s="265" t="s">
        <v>30</v>
      </c>
      <c r="C24" s="259" t="s">
        <v>24</v>
      </c>
      <c r="D24" s="14">
        <v>18.038</v>
      </c>
      <c r="E24" s="20">
        <v>0</v>
      </c>
      <c r="F24" s="7">
        <f>F50</f>
        <v>3.55</v>
      </c>
      <c r="G24" s="7">
        <f t="shared" ref="G24:K24" si="6">G50</f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7</v>
      </c>
      <c r="L24" s="20">
        <v>0</v>
      </c>
      <c r="M24" s="14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20">
        <v>0</v>
      </c>
      <c r="T24" s="20">
        <v>0</v>
      </c>
      <c r="U24" s="20">
        <v>0</v>
      </c>
      <c r="V24" s="20">
        <f t="shared" si="4"/>
        <v>0</v>
      </c>
      <c r="W24" s="20">
        <v>0</v>
      </c>
      <c r="X24" s="18"/>
      <c r="Y24" s="18"/>
    </row>
    <row r="25" spans="1:32">
      <c r="A25" s="264">
        <v>1</v>
      </c>
      <c r="B25" s="265" t="s">
        <v>31</v>
      </c>
      <c r="C25" s="259" t="s">
        <v>24</v>
      </c>
      <c r="D25" s="14">
        <v>119.044</v>
      </c>
      <c r="E25" s="20">
        <v>0</v>
      </c>
      <c r="F25" s="7">
        <f>F26+F38+F50</f>
        <v>24.305000000000003</v>
      </c>
      <c r="G25" s="7">
        <f t="shared" ref="G25:K25" si="7">G26+G38+G50</f>
        <v>1.2</v>
      </c>
      <c r="H25" s="7">
        <f t="shared" si="7"/>
        <v>0.72</v>
      </c>
      <c r="I25" s="7">
        <f t="shared" si="7"/>
        <v>5.4</v>
      </c>
      <c r="J25" s="7">
        <f t="shared" si="7"/>
        <v>2.9600000000000004</v>
      </c>
      <c r="K25" s="7">
        <f t="shared" si="7"/>
        <v>23</v>
      </c>
      <c r="L25" s="20">
        <v>0</v>
      </c>
      <c r="M25" s="14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20">
        <v>0</v>
      </c>
      <c r="T25" s="20">
        <v>0</v>
      </c>
      <c r="U25" s="20">
        <v>0</v>
      </c>
      <c r="V25" s="20">
        <f t="shared" si="4"/>
        <v>0</v>
      </c>
      <c r="W25" s="20">
        <v>0</v>
      </c>
      <c r="X25" s="18"/>
      <c r="Y25" s="18"/>
    </row>
    <row r="26" spans="1:32" ht="30">
      <c r="A26" s="260" t="s">
        <v>32</v>
      </c>
      <c r="B26" s="257" t="s">
        <v>33</v>
      </c>
      <c r="C26" s="259" t="s">
        <v>24</v>
      </c>
      <c r="D26" s="14">
        <v>30.126000000000001</v>
      </c>
      <c r="E26" s="20">
        <v>0</v>
      </c>
      <c r="F26" s="7">
        <f>F27+F35</f>
        <v>5.93</v>
      </c>
      <c r="G26" s="7">
        <f t="shared" ref="G26:K26" si="8">G27+G35</f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15</v>
      </c>
      <c r="L26" s="20">
        <v>0</v>
      </c>
      <c r="M26" s="14">
        <v>0</v>
      </c>
      <c r="N26" s="20">
        <v>0</v>
      </c>
      <c r="O26" s="20">
        <v>0</v>
      </c>
      <c r="P26" s="20">
        <v>0</v>
      </c>
      <c r="Q26" s="20">
        <v>0</v>
      </c>
      <c r="R26" s="120">
        <v>0</v>
      </c>
      <c r="S26" s="20">
        <v>0</v>
      </c>
      <c r="T26" s="20">
        <v>0</v>
      </c>
      <c r="U26" s="20">
        <v>0</v>
      </c>
      <c r="V26" s="20">
        <f t="shared" si="4"/>
        <v>0</v>
      </c>
      <c r="W26" s="20">
        <v>0</v>
      </c>
      <c r="X26" s="18"/>
      <c r="Y26" s="18"/>
    </row>
    <row r="27" spans="1:32" ht="30">
      <c r="A27" s="260" t="s">
        <v>34</v>
      </c>
      <c r="B27" s="258" t="s">
        <v>35</v>
      </c>
      <c r="C27" s="259" t="s">
        <v>24</v>
      </c>
      <c r="D27" s="14">
        <v>29.584</v>
      </c>
      <c r="E27" s="20">
        <v>0</v>
      </c>
      <c r="F27" s="7">
        <f>F28+F31+F33</f>
        <v>5.3879999999999999</v>
      </c>
      <c r="G27" s="7">
        <f t="shared" ref="G27:K27" si="9">G28+G31+G33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14</v>
      </c>
      <c r="L27" s="20">
        <v>0</v>
      </c>
      <c r="M27" s="14">
        <v>0</v>
      </c>
      <c r="N27" s="20">
        <v>0</v>
      </c>
      <c r="O27" s="20">
        <v>0</v>
      </c>
      <c r="P27" s="20">
        <v>0</v>
      </c>
      <c r="Q27" s="20">
        <v>0</v>
      </c>
      <c r="R27" s="120">
        <v>0</v>
      </c>
      <c r="S27" s="20">
        <v>0</v>
      </c>
      <c r="T27" s="20">
        <v>0</v>
      </c>
      <c r="U27" s="20">
        <v>0</v>
      </c>
      <c r="V27" s="20">
        <f t="shared" si="4"/>
        <v>0</v>
      </c>
      <c r="W27" s="20">
        <v>0</v>
      </c>
      <c r="X27" s="18"/>
      <c r="Y27" s="18"/>
    </row>
    <row r="28" spans="1:32" ht="30">
      <c r="A28" s="260" t="s">
        <v>36</v>
      </c>
      <c r="B28" s="258" t="s">
        <v>37</v>
      </c>
      <c r="C28" s="259" t="s">
        <v>24</v>
      </c>
      <c r="D28" s="14">
        <v>24.169</v>
      </c>
      <c r="E28" s="20">
        <v>0</v>
      </c>
      <c r="F28" s="14">
        <f>SUM(F29:F30)</f>
        <v>3.92</v>
      </c>
      <c r="G28" s="20">
        <v>0</v>
      </c>
      <c r="H28" s="20">
        <v>0</v>
      </c>
      <c r="I28" s="20">
        <v>0</v>
      </c>
      <c r="J28" s="20">
        <v>0</v>
      </c>
      <c r="K28" s="120">
        <v>7</v>
      </c>
      <c r="L28" s="20">
        <v>0</v>
      </c>
      <c r="M28" s="14">
        <v>0</v>
      </c>
      <c r="N28" s="20">
        <v>0</v>
      </c>
      <c r="O28" s="20">
        <v>0</v>
      </c>
      <c r="P28" s="20">
        <v>0</v>
      </c>
      <c r="Q28" s="20">
        <v>0</v>
      </c>
      <c r="R28" s="120">
        <v>0</v>
      </c>
      <c r="S28" s="20">
        <v>0</v>
      </c>
      <c r="T28" s="20">
        <v>0</v>
      </c>
      <c r="U28" s="20">
        <v>0</v>
      </c>
      <c r="V28" s="20">
        <f t="shared" si="4"/>
        <v>0</v>
      </c>
      <c r="W28" s="20">
        <v>0</v>
      </c>
      <c r="X28" s="18"/>
      <c r="Y28" s="18"/>
    </row>
    <row r="29" spans="1:32" s="452" customFormat="1">
      <c r="A29" s="445" t="s">
        <v>38</v>
      </c>
      <c r="B29" s="446" t="s">
        <v>39</v>
      </c>
      <c r="C29" s="447" t="s">
        <v>40</v>
      </c>
      <c r="D29" s="464">
        <v>22.623999999999999</v>
      </c>
      <c r="E29" s="468">
        <v>0</v>
      </c>
      <c r="F29" s="464">
        <v>3.5680000000000001</v>
      </c>
      <c r="G29" s="468">
        <v>0</v>
      </c>
      <c r="H29" s="468">
        <v>0</v>
      </c>
      <c r="I29" s="468">
        <v>0</v>
      </c>
      <c r="J29" s="468">
        <v>0</v>
      </c>
      <c r="K29" s="469">
        <v>6</v>
      </c>
      <c r="L29" s="468">
        <v>0</v>
      </c>
      <c r="M29" s="464">
        <v>0</v>
      </c>
      <c r="N29" s="468">
        <v>0</v>
      </c>
      <c r="O29" s="468">
        <v>0</v>
      </c>
      <c r="P29" s="468">
        <v>0</v>
      </c>
      <c r="Q29" s="468">
        <v>0</v>
      </c>
      <c r="R29" s="469">
        <v>0</v>
      </c>
      <c r="S29" s="468">
        <v>0</v>
      </c>
      <c r="T29" s="468">
        <v>0</v>
      </c>
      <c r="U29" s="468">
        <v>0</v>
      </c>
      <c r="V29" s="468">
        <f t="shared" si="4"/>
        <v>0</v>
      </c>
      <c r="W29" s="468">
        <v>0</v>
      </c>
      <c r="X29" s="18"/>
      <c r="Y29" s="18"/>
      <c r="Z29" s="1"/>
      <c r="AA29" s="1"/>
      <c r="AB29" s="1"/>
      <c r="AC29" s="1"/>
      <c r="AD29" s="1"/>
      <c r="AE29" s="1"/>
      <c r="AF29" s="1"/>
    </row>
    <row r="30" spans="1:32" s="452" customFormat="1" ht="30">
      <c r="A30" s="445" t="s">
        <v>41</v>
      </c>
      <c r="B30" s="446" t="s">
        <v>42</v>
      </c>
      <c r="C30" s="447" t="s">
        <v>43</v>
      </c>
      <c r="D30" s="464">
        <v>1.5449999999999999</v>
      </c>
      <c r="E30" s="468">
        <v>0</v>
      </c>
      <c r="F30" s="464">
        <v>0.35199999999999998</v>
      </c>
      <c r="G30" s="468">
        <v>0</v>
      </c>
      <c r="H30" s="468">
        <v>0</v>
      </c>
      <c r="I30" s="468">
        <v>0</v>
      </c>
      <c r="J30" s="468">
        <v>0</v>
      </c>
      <c r="K30" s="469">
        <v>1</v>
      </c>
      <c r="L30" s="468">
        <v>0</v>
      </c>
      <c r="M30" s="464">
        <v>0</v>
      </c>
      <c r="N30" s="468">
        <v>0</v>
      </c>
      <c r="O30" s="468">
        <v>0</v>
      </c>
      <c r="P30" s="468">
        <v>0</v>
      </c>
      <c r="Q30" s="468">
        <v>0</v>
      </c>
      <c r="R30" s="469">
        <v>0</v>
      </c>
      <c r="S30" s="468">
        <v>0</v>
      </c>
      <c r="T30" s="468">
        <v>0</v>
      </c>
      <c r="U30" s="468">
        <v>0</v>
      </c>
      <c r="V30" s="468">
        <f t="shared" si="4"/>
        <v>0</v>
      </c>
      <c r="W30" s="468">
        <v>0</v>
      </c>
      <c r="X30" s="18"/>
      <c r="Y30" s="18"/>
      <c r="Z30" s="1"/>
      <c r="AA30" s="1"/>
      <c r="AB30" s="1"/>
      <c r="AC30" s="1"/>
      <c r="AD30" s="1"/>
      <c r="AE30" s="1"/>
      <c r="AF30" s="1"/>
    </row>
    <row r="31" spans="1:32" ht="30">
      <c r="A31" s="260" t="s">
        <v>44</v>
      </c>
      <c r="B31" s="258" t="s">
        <v>45</v>
      </c>
      <c r="C31" s="259" t="s">
        <v>24</v>
      </c>
      <c r="D31" s="14">
        <v>3.3980000000000001</v>
      </c>
      <c r="E31" s="20">
        <v>0</v>
      </c>
      <c r="F31" s="14">
        <f>F32</f>
        <v>0.79700000000000004</v>
      </c>
      <c r="G31" s="20">
        <v>0</v>
      </c>
      <c r="H31" s="20">
        <v>0</v>
      </c>
      <c r="I31" s="20">
        <v>0</v>
      </c>
      <c r="J31" s="20">
        <v>0</v>
      </c>
      <c r="K31" s="120">
        <v>4</v>
      </c>
      <c r="L31" s="20">
        <v>0</v>
      </c>
      <c r="M31" s="14">
        <v>0</v>
      </c>
      <c r="N31" s="20">
        <v>0</v>
      </c>
      <c r="O31" s="20">
        <v>0</v>
      </c>
      <c r="P31" s="20">
        <v>0</v>
      </c>
      <c r="Q31" s="20">
        <v>0</v>
      </c>
      <c r="R31" s="120">
        <v>0</v>
      </c>
      <c r="S31" s="20">
        <v>0</v>
      </c>
      <c r="T31" s="20">
        <v>0</v>
      </c>
      <c r="U31" s="20">
        <f>U32</f>
        <v>0</v>
      </c>
      <c r="V31" s="20">
        <f t="shared" si="4"/>
        <v>0</v>
      </c>
      <c r="W31" s="20">
        <v>0</v>
      </c>
      <c r="X31" s="18"/>
      <c r="Y31" s="18"/>
    </row>
    <row r="32" spans="1:32" s="551" customFormat="1" ht="30">
      <c r="A32" s="453" t="s">
        <v>46</v>
      </c>
      <c r="B32" s="446" t="s">
        <v>47</v>
      </c>
      <c r="C32" s="447" t="s">
        <v>48</v>
      </c>
      <c r="D32" s="464">
        <v>3.3980000000000001</v>
      </c>
      <c r="E32" s="468">
        <v>0</v>
      </c>
      <c r="F32" s="464">
        <v>0.79700000000000004</v>
      </c>
      <c r="G32" s="468">
        <v>0</v>
      </c>
      <c r="H32" s="468">
        <v>0</v>
      </c>
      <c r="I32" s="468">
        <v>0</v>
      </c>
      <c r="J32" s="468">
        <v>0</v>
      </c>
      <c r="K32" s="469">
        <v>4</v>
      </c>
      <c r="L32" s="468">
        <v>0</v>
      </c>
      <c r="M32" s="464">
        <v>0</v>
      </c>
      <c r="N32" s="468">
        <v>0</v>
      </c>
      <c r="O32" s="468">
        <v>0</v>
      </c>
      <c r="P32" s="468">
        <v>0</v>
      </c>
      <c r="Q32" s="468">
        <v>0</v>
      </c>
      <c r="R32" s="469">
        <v>0</v>
      </c>
      <c r="S32" s="468">
        <v>0</v>
      </c>
      <c r="T32" s="468">
        <v>0</v>
      </c>
      <c r="U32" s="468">
        <v>0</v>
      </c>
      <c r="V32" s="468">
        <f t="shared" si="4"/>
        <v>0</v>
      </c>
      <c r="W32" s="468">
        <v>0</v>
      </c>
      <c r="X32" s="18"/>
      <c r="Y32" s="18"/>
      <c r="Z32" s="1"/>
      <c r="AA32" s="1"/>
      <c r="AB32" s="1"/>
      <c r="AC32" s="1"/>
      <c r="AD32" s="1"/>
      <c r="AE32" s="1"/>
      <c r="AF32" s="1"/>
    </row>
    <row r="33" spans="1:32" ht="30">
      <c r="A33" s="264" t="s">
        <v>49</v>
      </c>
      <c r="B33" s="258" t="s">
        <v>50</v>
      </c>
      <c r="C33" s="259" t="s">
        <v>24</v>
      </c>
      <c r="D33" s="14">
        <v>2.0169999999999999</v>
      </c>
      <c r="E33" s="20">
        <v>0</v>
      </c>
      <c r="F33" s="14">
        <f>F34</f>
        <v>0.67100000000000004</v>
      </c>
      <c r="G33" s="20">
        <v>0</v>
      </c>
      <c r="H33" s="20">
        <v>0</v>
      </c>
      <c r="I33" s="20">
        <v>0</v>
      </c>
      <c r="J33" s="20">
        <v>0</v>
      </c>
      <c r="K33" s="120">
        <f>K34</f>
        <v>3</v>
      </c>
      <c r="L33" s="20">
        <v>0</v>
      </c>
      <c r="M33" s="14">
        <v>0</v>
      </c>
      <c r="N33" s="20">
        <v>0</v>
      </c>
      <c r="O33" s="20">
        <v>0</v>
      </c>
      <c r="P33" s="20">
        <v>0</v>
      </c>
      <c r="Q33" s="20">
        <v>0</v>
      </c>
      <c r="R33" s="120">
        <v>0</v>
      </c>
      <c r="S33" s="20">
        <v>0</v>
      </c>
      <c r="T33" s="20">
        <v>0</v>
      </c>
      <c r="U33" s="20">
        <f>U34</f>
        <v>0</v>
      </c>
      <c r="V33" s="20">
        <f t="shared" si="4"/>
        <v>0</v>
      </c>
      <c r="W33" s="20">
        <v>0</v>
      </c>
      <c r="X33" s="18"/>
      <c r="Y33" s="18"/>
    </row>
    <row r="34" spans="1:32" s="452" customFormat="1" ht="20.25" customHeight="1">
      <c r="A34" s="453" t="s">
        <v>51</v>
      </c>
      <c r="B34" s="446" t="s">
        <v>52</v>
      </c>
      <c r="C34" s="447" t="s">
        <v>53</v>
      </c>
      <c r="D34" s="464">
        <v>2.0169999999999999</v>
      </c>
      <c r="E34" s="468">
        <v>0</v>
      </c>
      <c r="F34" s="464">
        <v>0.67100000000000004</v>
      </c>
      <c r="G34" s="468">
        <v>0</v>
      </c>
      <c r="H34" s="468">
        <v>0</v>
      </c>
      <c r="I34" s="468">
        <v>0</v>
      </c>
      <c r="J34" s="468">
        <v>0</v>
      </c>
      <c r="K34" s="469">
        <v>3</v>
      </c>
      <c r="L34" s="468">
        <v>0</v>
      </c>
      <c r="M34" s="464">
        <v>0</v>
      </c>
      <c r="N34" s="468">
        <v>0</v>
      </c>
      <c r="O34" s="468">
        <v>0</v>
      </c>
      <c r="P34" s="468">
        <v>0</v>
      </c>
      <c r="Q34" s="468">
        <v>0</v>
      </c>
      <c r="R34" s="469">
        <v>0</v>
      </c>
      <c r="S34" s="468">
        <v>0</v>
      </c>
      <c r="T34" s="468">
        <v>0</v>
      </c>
      <c r="U34" s="468">
        <v>0</v>
      </c>
      <c r="V34" s="468">
        <f t="shared" si="4"/>
        <v>0</v>
      </c>
      <c r="W34" s="468">
        <v>0</v>
      </c>
      <c r="X34" s="18"/>
      <c r="Y34" s="18"/>
      <c r="Z34" s="1"/>
      <c r="AA34" s="1"/>
      <c r="AB34" s="1"/>
      <c r="AC34" s="1"/>
      <c r="AD34" s="1"/>
      <c r="AE34" s="1"/>
      <c r="AF34" s="1"/>
    </row>
    <row r="35" spans="1:32" ht="30">
      <c r="A35" s="260" t="s">
        <v>54</v>
      </c>
      <c r="B35" s="258" t="s">
        <v>55</v>
      </c>
      <c r="C35" s="259" t="s">
        <v>24</v>
      </c>
      <c r="D35" s="14">
        <v>0.54200000000000004</v>
      </c>
      <c r="E35" s="20">
        <v>0</v>
      </c>
      <c r="F35" s="14">
        <f>F36</f>
        <v>0.54200000000000004</v>
      </c>
      <c r="G35" s="20">
        <v>0</v>
      </c>
      <c r="H35" s="20">
        <v>0</v>
      </c>
      <c r="I35" s="20">
        <v>0</v>
      </c>
      <c r="J35" s="20">
        <v>0</v>
      </c>
      <c r="K35" s="270">
        <f>K37</f>
        <v>1</v>
      </c>
      <c r="L35" s="20">
        <v>0</v>
      </c>
      <c r="M35" s="14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f>U37</f>
        <v>0</v>
      </c>
      <c r="V35" s="20">
        <f t="shared" si="4"/>
        <v>0</v>
      </c>
      <c r="W35" s="20">
        <v>0</v>
      </c>
      <c r="X35" s="18"/>
      <c r="Y35" s="18"/>
    </row>
    <row r="36" spans="1:32" ht="30">
      <c r="A36" s="260" t="s">
        <v>56</v>
      </c>
      <c r="B36" s="258" t="s">
        <v>57</v>
      </c>
      <c r="C36" s="259" t="s">
        <v>24</v>
      </c>
      <c r="D36" s="14">
        <v>0.54200000000000004</v>
      </c>
      <c r="E36" s="20">
        <v>0</v>
      </c>
      <c r="F36" s="14">
        <f>F37</f>
        <v>0.54200000000000004</v>
      </c>
      <c r="G36" s="20">
        <v>0</v>
      </c>
      <c r="H36" s="20">
        <v>0</v>
      </c>
      <c r="I36" s="20">
        <v>0</v>
      </c>
      <c r="J36" s="20">
        <v>0</v>
      </c>
      <c r="K36" s="20">
        <f>K37</f>
        <v>1</v>
      </c>
      <c r="L36" s="20">
        <v>0</v>
      </c>
      <c r="M36" s="14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f>U37</f>
        <v>0</v>
      </c>
      <c r="V36" s="20">
        <f t="shared" si="4"/>
        <v>0</v>
      </c>
      <c r="W36" s="20">
        <v>0</v>
      </c>
      <c r="X36" s="18"/>
      <c r="Y36" s="18"/>
    </row>
    <row r="37" spans="1:32" s="452" customFormat="1" ht="45.75" customHeight="1">
      <c r="A37" s="453" t="s">
        <v>58</v>
      </c>
      <c r="B37" s="446" t="s">
        <v>59</v>
      </c>
      <c r="C37" s="447" t="s">
        <v>60</v>
      </c>
      <c r="D37" s="470">
        <v>0.54200000000000004</v>
      </c>
      <c r="E37" s="471">
        <v>0</v>
      </c>
      <c r="F37" s="472">
        <v>0.54200000000000004</v>
      </c>
      <c r="G37" s="471">
        <v>0</v>
      </c>
      <c r="H37" s="471">
        <v>0</v>
      </c>
      <c r="I37" s="471">
        <v>0</v>
      </c>
      <c r="J37" s="471">
        <v>0</v>
      </c>
      <c r="K37" s="471">
        <v>1</v>
      </c>
      <c r="L37" s="471">
        <v>0</v>
      </c>
      <c r="M37" s="464">
        <v>0</v>
      </c>
      <c r="N37" s="471">
        <v>0</v>
      </c>
      <c r="O37" s="471">
        <v>0</v>
      </c>
      <c r="P37" s="471">
        <v>0</v>
      </c>
      <c r="Q37" s="471">
        <v>0</v>
      </c>
      <c r="R37" s="471">
        <v>0</v>
      </c>
      <c r="S37" s="468">
        <v>0</v>
      </c>
      <c r="T37" s="468">
        <v>0</v>
      </c>
      <c r="U37" s="468">
        <v>0</v>
      </c>
      <c r="V37" s="468">
        <f t="shared" si="4"/>
        <v>0</v>
      </c>
      <c r="W37" s="468">
        <v>0</v>
      </c>
      <c r="X37" s="18"/>
      <c r="Y37" s="18"/>
      <c r="Z37" s="1"/>
      <c r="AA37" s="1"/>
      <c r="AB37" s="1"/>
      <c r="AC37" s="1"/>
      <c r="AD37" s="1"/>
      <c r="AE37" s="1"/>
      <c r="AF37" s="1"/>
    </row>
    <row r="38" spans="1:32" ht="30">
      <c r="A38" s="260" t="s">
        <v>61</v>
      </c>
      <c r="B38" s="258" t="s">
        <v>62</v>
      </c>
      <c r="C38" s="259" t="s">
        <v>24</v>
      </c>
      <c r="D38" s="14">
        <v>70.88</v>
      </c>
      <c r="E38" s="20">
        <v>0</v>
      </c>
      <c r="F38" s="7">
        <f>SUM(F39:F49)</f>
        <v>14.825000000000001</v>
      </c>
      <c r="G38" s="14">
        <f>SUM(G39:G49)</f>
        <v>1.2</v>
      </c>
      <c r="H38" s="14">
        <f t="shared" ref="H38:K38" si="10">SUM(H39:H49)</f>
        <v>0.72</v>
      </c>
      <c r="I38" s="14">
        <f t="shared" si="10"/>
        <v>5.4</v>
      </c>
      <c r="J38" s="14">
        <f t="shared" si="10"/>
        <v>2.9600000000000004</v>
      </c>
      <c r="K38" s="14">
        <f t="shared" si="10"/>
        <v>1</v>
      </c>
      <c r="L38" s="20">
        <v>0</v>
      </c>
      <c r="M38" s="14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20">
        <v>0</v>
      </c>
      <c r="T38" s="20">
        <v>0</v>
      </c>
      <c r="U38" s="20">
        <f>SUM(U39:U49)</f>
        <v>0</v>
      </c>
      <c r="V38" s="20">
        <f t="shared" si="4"/>
        <v>0</v>
      </c>
      <c r="W38" s="20">
        <v>0</v>
      </c>
      <c r="X38" s="18"/>
      <c r="Y38" s="18"/>
    </row>
    <row r="39" spans="1:32" s="452" customFormat="1" ht="45">
      <c r="A39" s="453" t="s">
        <v>63</v>
      </c>
      <c r="B39" s="454" t="s">
        <v>64</v>
      </c>
      <c r="C39" s="447" t="s">
        <v>65</v>
      </c>
      <c r="D39" s="464">
        <v>8.0169999999999995</v>
      </c>
      <c r="E39" s="468">
        <v>0</v>
      </c>
      <c r="F39" s="464">
        <v>0.5</v>
      </c>
      <c r="G39" s="468">
        <v>0</v>
      </c>
      <c r="H39" s="468">
        <v>0</v>
      </c>
      <c r="I39" s="468">
        <v>1.7</v>
      </c>
      <c r="J39" s="468">
        <v>0</v>
      </c>
      <c r="K39" s="468">
        <v>0</v>
      </c>
      <c r="L39" s="468">
        <v>0</v>
      </c>
      <c r="M39" s="464">
        <v>0</v>
      </c>
      <c r="N39" s="468">
        <v>0</v>
      </c>
      <c r="O39" s="468">
        <v>0</v>
      </c>
      <c r="P39" s="468">
        <v>0</v>
      </c>
      <c r="Q39" s="468">
        <v>0</v>
      </c>
      <c r="R39" s="468">
        <v>0</v>
      </c>
      <c r="S39" s="468">
        <v>0</v>
      </c>
      <c r="T39" s="468">
        <v>0</v>
      </c>
      <c r="U39" s="468">
        <v>0</v>
      </c>
      <c r="V39" s="468">
        <f t="shared" si="4"/>
        <v>0</v>
      </c>
      <c r="W39" s="468">
        <v>0</v>
      </c>
      <c r="X39" s="18"/>
      <c r="Y39" s="18"/>
      <c r="Z39" s="1"/>
      <c r="AA39" s="1"/>
      <c r="AB39" s="1"/>
      <c r="AC39" s="1"/>
      <c r="AD39" s="1"/>
      <c r="AE39" s="1"/>
      <c r="AF39" s="1"/>
    </row>
    <row r="40" spans="1:32" s="452" customFormat="1" ht="30">
      <c r="A40" s="453" t="s">
        <v>66</v>
      </c>
      <c r="B40" s="454" t="s">
        <v>67</v>
      </c>
      <c r="C40" s="447" t="s">
        <v>68</v>
      </c>
      <c r="D40" s="464">
        <v>9.7989999999999995</v>
      </c>
      <c r="E40" s="468">
        <v>0</v>
      </c>
      <c r="F40" s="464">
        <v>0</v>
      </c>
      <c r="G40" s="468">
        <v>0</v>
      </c>
      <c r="H40" s="468">
        <f>G40*0.6</f>
        <v>0</v>
      </c>
      <c r="I40" s="468">
        <v>0</v>
      </c>
      <c r="J40" s="468">
        <f>I40*0.8</f>
        <v>0</v>
      </c>
      <c r="K40" s="468">
        <v>0</v>
      </c>
      <c r="L40" s="468">
        <v>0</v>
      </c>
      <c r="M40" s="464">
        <v>0</v>
      </c>
      <c r="N40" s="468">
        <v>0</v>
      </c>
      <c r="O40" s="468">
        <v>0</v>
      </c>
      <c r="P40" s="468">
        <v>0</v>
      </c>
      <c r="Q40" s="468">
        <v>0</v>
      </c>
      <c r="R40" s="468">
        <v>0</v>
      </c>
      <c r="S40" s="468">
        <v>0</v>
      </c>
      <c r="T40" s="468">
        <v>0</v>
      </c>
      <c r="U40" s="468">
        <f t="shared" ref="U40:U60" si="11">F40-M40</f>
        <v>0</v>
      </c>
      <c r="V40" s="468" t="e">
        <f t="shared" si="4"/>
        <v>#DIV/0!</v>
      </c>
      <c r="W40" s="468">
        <v>0</v>
      </c>
      <c r="X40" s="18"/>
      <c r="Y40" s="18"/>
      <c r="Z40" s="1"/>
      <c r="AA40" s="1"/>
      <c r="AB40" s="1"/>
      <c r="AC40" s="1"/>
      <c r="AD40" s="1"/>
      <c r="AE40" s="1"/>
      <c r="AF40" s="1"/>
    </row>
    <row r="41" spans="1:32" s="452" customFormat="1" ht="30">
      <c r="A41" s="453" t="s">
        <v>69</v>
      </c>
      <c r="B41" s="454" t="s">
        <v>70</v>
      </c>
      <c r="C41" s="447" t="s">
        <v>71</v>
      </c>
      <c r="D41" s="464">
        <v>2.0419999999999998</v>
      </c>
      <c r="E41" s="468">
        <v>0</v>
      </c>
      <c r="F41" s="464">
        <v>0</v>
      </c>
      <c r="G41" s="469">
        <v>0</v>
      </c>
      <c r="H41" s="469">
        <v>0</v>
      </c>
      <c r="I41" s="469">
        <v>0</v>
      </c>
      <c r="J41" s="469">
        <v>0</v>
      </c>
      <c r="K41" s="469">
        <v>0</v>
      </c>
      <c r="L41" s="468">
        <v>0</v>
      </c>
      <c r="M41" s="464">
        <v>0</v>
      </c>
      <c r="N41" s="469">
        <v>0</v>
      </c>
      <c r="O41" s="469">
        <v>0</v>
      </c>
      <c r="P41" s="469">
        <v>0</v>
      </c>
      <c r="Q41" s="469">
        <v>0</v>
      </c>
      <c r="R41" s="469">
        <v>0</v>
      </c>
      <c r="S41" s="468">
        <v>0</v>
      </c>
      <c r="T41" s="468">
        <v>0</v>
      </c>
      <c r="U41" s="468">
        <f t="shared" si="11"/>
        <v>0</v>
      </c>
      <c r="V41" s="468" t="e">
        <f t="shared" si="4"/>
        <v>#DIV/0!</v>
      </c>
      <c r="W41" s="468">
        <v>0</v>
      </c>
      <c r="X41" s="18"/>
      <c r="Y41" s="18"/>
      <c r="Z41" s="1"/>
      <c r="AA41" s="1"/>
      <c r="AB41" s="1"/>
      <c r="AC41" s="1"/>
      <c r="AD41" s="1"/>
      <c r="AE41" s="1"/>
      <c r="AF41" s="1"/>
    </row>
    <row r="42" spans="1:32" s="452" customFormat="1" ht="30">
      <c r="A42" s="453" t="s">
        <v>72</v>
      </c>
      <c r="B42" s="454" t="s">
        <v>73</v>
      </c>
      <c r="C42" s="447" t="s">
        <v>74</v>
      </c>
      <c r="D42" s="464">
        <v>1.7</v>
      </c>
      <c r="E42" s="468">
        <v>0</v>
      </c>
      <c r="F42" s="464">
        <v>0</v>
      </c>
      <c r="G42" s="468">
        <v>0</v>
      </c>
      <c r="H42" s="468">
        <v>0</v>
      </c>
      <c r="I42" s="468">
        <v>0</v>
      </c>
      <c r="J42" s="468">
        <v>0</v>
      </c>
      <c r="K42" s="468">
        <v>0</v>
      </c>
      <c r="L42" s="468">
        <v>0</v>
      </c>
      <c r="M42" s="464">
        <v>0</v>
      </c>
      <c r="N42" s="468">
        <v>0</v>
      </c>
      <c r="O42" s="468">
        <v>0</v>
      </c>
      <c r="P42" s="468">
        <v>0</v>
      </c>
      <c r="Q42" s="468">
        <v>0</v>
      </c>
      <c r="R42" s="468">
        <v>0</v>
      </c>
      <c r="S42" s="468">
        <v>0</v>
      </c>
      <c r="T42" s="468">
        <v>0</v>
      </c>
      <c r="U42" s="468">
        <f t="shared" si="11"/>
        <v>0</v>
      </c>
      <c r="V42" s="468" t="e">
        <f t="shared" si="4"/>
        <v>#DIV/0!</v>
      </c>
      <c r="W42" s="468">
        <v>0</v>
      </c>
      <c r="X42" s="18"/>
      <c r="Y42" s="18"/>
      <c r="Z42" s="1"/>
      <c r="AA42" s="1"/>
      <c r="AB42" s="1"/>
      <c r="AC42" s="1"/>
      <c r="AD42" s="1"/>
      <c r="AE42" s="1"/>
      <c r="AF42" s="1"/>
    </row>
    <row r="43" spans="1:32" s="452" customFormat="1" ht="30">
      <c r="A43" s="453" t="s">
        <v>75</v>
      </c>
      <c r="B43" s="454" t="s">
        <v>76</v>
      </c>
      <c r="C43" s="447" t="s">
        <v>77</v>
      </c>
      <c r="D43" s="464">
        <v>1.792</v>
      </c>
      <c r="E43" s="468">
        <v>0</v>
      </c>
      <c r="F43" s="464">
        <v>0</v>
      </c>
      <c r="G43" s="469">
        <v>0</v>
      </c>
      <c r="H43" s="469">
        <v>0</v>
      </c>
      <c r="I43" s="469">
        <v>0</v>
      </c>
      <c r="J43" s="469">
        <v>0</v>
      </c>
      <c r="K43" s="469">
        <v>0</v>
      </c>
      <c r="L43" s="468">
        <v>0</v>
      </c>
      <c r="M43" s="464">
        <v>0</v>
      </c>
      <c r="N43" s="469">
        <v>0</v>
      </c>
      <c r="O43" s="469">
        <v>0</v>
      </c>
      <c r="P43" s="469">
        <v>0</v>
      </c>
      <c r="Q43" s="469">
        <v>0</v>
      </c>
      <c r="R43" s="469">
        <v>0</v>
      </c>
      <c r="S43" s="468">
        <v>0</v>
      </c>
      <c r="T43" s="468">
        <v>0</v>
      </c>
      <c r="U43" s="468">
        <f t="shared" si="11"/>
        <v>0</v>
      </c>
      <c r="V43" s="468" t="e">
        <f t="shared" si="4"/>
        <v>#DIV/0!</v>
      </c>
      <c r="W43" s="468">
        <v>0</v>
      </c>
      <c r="X43" s="18"/>
      <c r="Y43" s="18"/>
      <c r="Z43" s="1"/>
      <c r="AA43" s="1"/>
      <c r="AB43" s="1"/>
      <c r="AC43" s="1"/>
      <c r="AD43" s="1"/>
      <c r="AE43" s="1"/>
      <c r="AF43" s="1"/>
    </row>
    <row r="44" spans="1:32" s="452" customFormat="1">
      <c r="A44" s="453" t="s">
        <v>78</v>
      </c>
      <c r="B44" s="454" t="s">
        <v>79</v>
      </c>
      <c r="C44" s="447" t="s">
        <v>80</v>
      </c>
      <c r="D44" s="464">
        <v>0.97499999999999998</v>
      </c>
      <c r="E44" s="468">
        <v>0</v>
      </c>
      <c r="F44" s="464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0</v>
      </c>
      <c r="L44" s="468">
        <v>0</v>
      </c>
      <c r="M44" s="464">
        <v>0</v>
      </c>
      <c r="N44" s="468">
        <v>0</v>
      </c>
      <c r="O44" s="468">
        <v>0</v>
      </c>
      <c r="P44" s="468">
        <v>0</v>
      </c>
      <c r="Q44" s="468">
        <v>0</v>
      </c>
      <c r="R44" s="468">
        <v>0</v>
      </c>
      <c r="S44" s="468">
        <v>0</v>
      </c>
      <c r="T44" s="468">
        <v>0</v>
      </c>
      <c r="U44" s="468">
        <v>0</v>
      </c>
      <c r="V44" s="468" t="e">
        <f t="shared" si="4"/>
        <v>#DIV/0!</v>
      </c>
      <c r="W44" s="468">
        <v>0</v>
      </c>
      <c r="X44" s="18"/>
      <c r="Y44" s="18"/>
      <c r="Z44" s="1"/>
      <c r="AA44" s="1"/>
      <c r="AB44" s="1"/>
      <c r="AC44" s="1"/>
      <c r="AD44" s="1"/>
      <c r="AE44" s="1"/>
      <c r="AF44" s="1"/>
    </row>
    <row r="45" spans="1:32" s="551" customFormat="1" ht="45">
      <c r="A45" s="453" t="s">
        <v>81</v>
      </c>
      <c r="B45" s="454" t="s">
        <v>82</v>
      </c>
      <c r="C45" s="447" t="s">
        <v>83</v>
      </c>
      <c r="D45" s="472">
        <v>21.219000000000001</v>
      </c>
      <c r="E45" s="468">
        <v>0</v>
      </c>
      <c r="F45" s="472">
        <v>14.092000000000001</v>
      </c>
      <c r="G45" s="468">
        <v>1.2</v>
      </c>
      <c r="H45" s="468">
        <f>G45*0.6</f>
        <v>0.72</v>
      </c>
      <c r="I45" s="468">
        <v>3.7</v>
      </c>
      <c r="J45" s="468">
        <f>I45*0.8</f>
        <v>2.9600000000000004</v>
      </c>
      <c r="K45" s="468">
        <v>0</v>
      </c>
      <c r="L45" s="468">
        <v>0</v>
      </c>
      <c r="M45" s="464">
        <v>0</v>
      </c>
      <c r="N45" s="468">
        <v>0</v>
      </c>
      <c r="O45" s="468">
        <v>0</v>
      </c>
      <c r="P45" s="468">
        <v>0</v>
      </c>
      <c r="Q45" s="468">
        <v>0</v>
      </c>
      <c r="R45" s="468">
        <v>0</v>
      </c>
      <c r="S45" s="468">
        <v>0</v>
      </c>
      <c r="T45" s="468">
        <v>0</v>
      </c>
      <c r="U45" s="468">
        <v>0</v>
      </c>
      <c r="V45" s="468">
        <f t="shared" si="4"/>
        <v>0</v>
      </c>
      <c r="W45" s="468">
        <v>0</v>
      </c>
      <c r="X45" s="18"/>
      <c r="Y45" s="18"/>
      <c r="Z45" s="1"/>
      <c r="AA45" s="1"/>
      <c r="AB45" s="1"/>
      <c r="AC45" s="1"/>
      <c r="AD45" s="1"/>
      <c r="AE45" s="1"/>
      <c r="AF45" s="1"/>
    </row>
    <row r="46" spans="1:32" s="452" customFormat="1" ht="45">
      <c r="A46" s="453" t="s">
        <v>84</v>
      </c>
      <c r="B46" s="455" t="s">
        <v>85</v>
      </c>
      <c r="C46" s="447" t="s">
        <v>86</v>
      </c>
      <c r="D46" s="464">
        <v>2.7749999999999999</v>
      </c>
      <c r="E46" s="468">
        <v>0</v>
      </c>
      <c r="F46" s="472">
        <v>0.23300000000000001</v>
      </c>
      <c r="G46" s="468">
        <v>0</v>
      </c>
      <c r="H46" s="468">
        <v>0</v>
      </c>
      <c r="I46" s="468">
        <v>0</v>
      </c>
      <c r="J46" s="468">
        <v>0</v>
      </c>
      <c r="K46" s="468">
        <v>1</v>
      </c>
      <c r="L46" s="468">
        <v>0</v>
      </c>
      <c r="M46" s="464">
        <v>0</v>
      </c>
      <c r="N46" s="468">
        <v>0</v>
      </c>
      <c r="O46" s="468">
        <v>0</v>
      </c>
      <c r="P46" s="468">
        <v>0</v>
      </c>
      <c r="Q46" s="468">
        <v>0</v>
      </c>
      <c r="R46" s="468">
        <v>0</v>
      </c>
      <c r="S46" s="468">
        <v>0</v>
      </c>
      <c r="T46" s="468">
        <v>0</v>
      </c>
      <c r="U46" s="468">
        <v>0</v>
      </c>
      <c r="V46" s="468">
        <f t="shared" si="4"/>
        <v>0</v>
      </c>
      <c r="W46" s="468">
        <v>0</v>
      </c>
      <c r="X46" s="18"/>
      <c r="Y46" s="18"/>
      <c r="Z46" s="1"/>
      <c r="AA46" s="1"/>
      <c r="AB46" s="1"/>
      <c r="AC46" s="1"/>
      <c r="AD46" s="1"/>
      <c r="AE46" s="1"/>
      <c r="AF46" s="1"/>
    </row>
    <row r="47" spans="1:32" s="452" customFormat="1" ht="30">
      <c r="A47" s="453" t="s">
        <v>87</v>
      </c>
      <c r="B47" s="455" t="s">
        <v>88</v>
      </c>
      <c r="C47" s="447" t="s">
        <v>89</v>
      </c>
      <c r="D47" s="464">
        <v>3.3780000000000001</v>
      </c>
      <c r="E47" s="468">
        <v>0</v>
      </c>
      <c r="F47" s="464">
        <v>0</v>
      </c>
      <c r="G47" s="468">
        <v>0</v>
      </c>
      <c r="H47" s="468">
        <v>0</v>
      </c>
      <c r="I47" s="469">
        <v>0</v>
      </c>
      <c r="J47" s="468">
        <v>0</v>
      </c>
      <c r="K47" s="468">
        <v>0</v>
      </c>
      <c r="L47" s="468">
        <v>0</v>
      </c>
      <c r="M47" s="464">
        <v>0</v>
      </c>
      <c r="N47" s="468">
        <v>0</v>
      </c>
      <c r="O47" s="468">
        <v>0</v>
      </c>
      <c r="P47" s="469">
        <v>0</v>
      </c>
      <c r="Q47" s="468">
        <v>0</v>
      </c>
      <c r="R47" s="468">
        <v>0</v>
      </c>
      <c r="S47" s="468">
        <v>0</v>
      </c>
      <c r="T47" s="468">
        <v>0</v>
      </c>
      <c r="U47" s="468">
        <f t="shared" si="11"/>
        <v>0</v>
      </c>
      <c r="V47" s="468" t="e">
        <f t="shared" si="4"/>
        <v>#DIV/0!</v>
      </c>
      <c r="W47" s="468">
        <v>0</v>
      </c>
      <c r="X47" s="18"/>
      <c r="Y47" s="18"/>
      <c r="Z47" s="1"/>
      <c r="AA47" s="1"/>
      <c r="AB47" s="1"/>
      <c r="AC47" s="1"/>
      <c r="AD47" s="1"/>
      <c r="AE47" s="1"/>
      <c r="AF47" s="1"/>
    </row>
    <row r="48" spans="1:32" s="452" customFormat="1" ht="30">
      <c r="A48" s="453" t="s">
        <v>90</v>
      </c>
      <c r="B48" s="454" t="s">
        <v>91</v>
      </c>
      <c r="C48" s="447" t="s">
        <v>92</v>
      </c>
      <c r="D48" s="464">
        <v>11.209</v>
      </c>
      <c r="E48" s="468">
        <v>0</v>
      </c>
      <c r="F48" s="464">
        <v>0</v>
      </c>
      <c r="G48" s="468">
        <v>0</v>
      </c>
      <c r="H48" s="468">
        <v>0</v>
      </c>
      <c r="I48" s="468">
        <v>0</v>
      </c>
      <c r="J48" s="468">
        <f>I48*0.8</f>
        <v>0</v>
      </c>
      <c r="K48" s="468">
        <v>0</v>
      </c>
      <c r="L48" s="468">
        <v>0</v>
      </c>
      <c r="M48" s="464">
        <v>0</v>
      </c>
      <c r="N48" s="468">
        <v>0</v>
      </c>
      <c r="O48" s="468">
        <v>0</v>
      </c>
      <c r="P48" s="468">
        <v>0</v>
      </c>
      <c r="Q48" s="468">
        <v>0</v>
      </c>
      <c r="R48" s="468">
        <v>0</v>
      </c>
      <c r="S48" s="468">
        <v>0</v>
      </c>
      <c r="T48" s="468">
        <v>0</v>
      </c>
      <c r="U48" s="468">
        <f t="shared" si="11"/>
        <v>0</v>
      </c>
      <c r="V48" s="468" t="e">
        <f t="shared" si="4"/>
        <v>#DIV/0!</v>
      </c>
      <c r="W48" s="468">
        <v>0</v>
      </c>
      <c r="X48" s="18"/>
      <c r="Y48" s="18"/>
      <c r="Z48" s="1"/>
      <c r="AA48" s="1"/>
      <c r="AB48" s="1"/>
      <c r="AC48" s="1"/>
      <c r="AD48" s="1"/>
      <c r="AE48" s="1"/>
      <c r="AF48" s="1"/>
    </row>
    <row r="49" spans="1:32" s="452" customFormat="1" ht="30">
      <c r="A49" s="453" t="s">
        <v>93</v>
      </c>
      <c r="B49" s="454" t="s">
        <v>94</v>
      </c>
      <c r="C49" s="447" t="s">
        <v>95</v>
      </c>
      <c r="D49" s="464">
        <v>7.9740000000000002</v>
      </c>
      <c r="E49" s="468">
        <v>0</v>
      </c>
      <c r="F49" s="464">
        <v>0</v>
      </c>
      <c r="G49" s="468">
        <v>0</v>
      </c>
      <c r="H49" s="468">
        <v>0</v>
      </c>
      <c r="I49" s="468">
        <v>0</v>
      </c>
      <c r="J49" s="468">
        <v>0</v>
      </c>
      <c r="K49" s="468">
        <v>0</v>
      </c>
      <c r="L49" s="468">
        <v>0</v>
      </c>
      <c r="M49" s="464">
        <v>0</v>
      </c>
      <c r="N49" s="468">
        <v>0</v>
      </c>
      <c r="O49" s="468">
        <v>0</v>
      </c>
      <c r="P49" s="468">
        <v>0</v>
      </c>
      <c r="Q49" s="468">
        <v>0</v>
      </c>
      <c r="R49" s="468">
        <v>0</v>
      </c>
      <c r="S49" s="468">
        <v>0</v>
      </c>
      <c r="T49" s="468">
        <v>0</v>
      </c>
      <c r="U49" s="468">
        <f t="shared" si="11"/>
        <v>0</v>
      </c>
      <c r="V49" s="468" t="e">
        <f t="shared" si="4"/>
        <v>#DIV/0!</v>
      </c>
      <c r="W49" s="468">
        <v>0</v>
      </c>
      <c r="X49" s="18"/>
      <c r="Y49" s="18"/>
      <c r="Z49" s="1"/>
      <c r="AA49" s="1"/>
      <c r="AB49" s="1"/>
      <c r="AC49" s="1"/>
      <c r="AD49" s="1"/>
      <c r="AE49" s="1"/>
      <c r="AF49" s="1"/>
    </row>
    <row r="50" spans="1:32">
      <c r="A50" s="260" t="s">
        <v>96</v>
      </c>
      <c r="B50" s="261" t="s">
        <v>97</v>
      </c>
      <c r="C50" s="259" t="s">
        <v>24</v>
      </c>
      <c r="D50" s="14">
        <v>18.038</v>
      </c>
      <c r="E50" s="20">
        <v>0</v>
      </c>
      <c r="F50" s="14">
        <f>SUM(F51:F60)</f>
        <v>3.55</v>
      </c>
      <c r="G50" s="14">
        <f t="shared" ref="G50:K50" si="12">SUM(G51:G60)</f>
        <v>0</v>
      </c>
      <c r="H50" s="14">
        <f t="shared" si="12"/>
        <v>0</v>
      </c>
      <c r="I50" s="14">
        <f t="shared" si="12"/>
        <v>0</v>
      </c>
      <c r="J50" s="14">
        <f t="shared" si="12"/>
        <v>0</v>
      </c>
      <c r="K50" s="14">
        <f t="shared" si="12"/>
        <v>7</v>
      </c>
      <c r="L50" s="20">
        <v>0</v>
      </c>
      <c r="M50" s="14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20">
        <v>0</v>
      </c>
      <c r="T50" s="20">
        <v>0</v>
      </c>
      <c r="U50" s="20">
        <f>SUM(U51:U60)</f>
        <v>0</v>
      </c>
      <c r="V50" s="20">
        <f t="shared" si="4"/>
        <v>0</v>
      </c>
      <c r="W50" s="20">
        <v>0</v>
      </c>
      <c r="X50" s="18"/>
      <c r="Y50" s="18"/>
    </row>
    <row r="51" spans="1:32" s="452" customFormat="1" ht="30">
      <c r="A51" s="453" t="s">
        <v>98</v>
      </c>
      <c r="B51" s="454" t="s">
        <v>99</v>
      </c>
      <c r="C51" s="447" t="s">
        <v>100</v>
      </c>
      <c r="D51" s="464">
        <v>0.70799999999999996</v>
      </c>
      <c r="E51" s="468">
        <v>0</v>
      </c>
      <c r="F51" s="464">
        <v>0</v>
      </c>
      <c r="G51" s="469">
        <v>0</v>
      </c>
      <c r="H51" s="469">
        <v>0</v>
      </c>
      <c r="I51" s="469">
        <v>0</v>
      </c>
      <c r="J51" s="469">
        <v>0</v>
      </c>
      <c r="K51" s="468">
        <v>0</v>
      </c>
      <c r="L51" s="468">
        <v>0</v>
      </c>
      <c r="M51" s="464">
        <v>0</v>
      </c>
      <c r="N51" s="647">
        <v>0</v>
      </c>
      <c r="O51" s="647">
        <v>0</v>
      </c>
      <c r="P51" s="647">
        <v>0</v>
      </c>
      <c r="Q51" s="647">
        <v>0</v>
      </c>
      <c r="R51" s="647">
        <v>0</v>
      </c>
      <c r="S51" s="468">
        <v>0</v>
      </c>
      <c r="T51" s="468">
        <v>0</v>
      </c>
      <c r="U51" s="468">
        <f t="shared" si="11"/>
        <v>0</v>
      </c>
      <c r="V51" s="468" t="e">
        <f t="shared" si="4"/>
        <v>#DIV/0!</v>
      </c>
      <c r="W51" s="468">
        <v>0</v>
      </c>
      <c r="X51" s="18"/>
      <c r="Y51" s="18"/>
      <c r="Z51" s="1"/>
      <c r="AA51" s="1"/>
      <c r="AB51" s="1"/>
      <c r="AC51" s="1"/>
      <c r="AD51" s="1"/>
      <c r="AE51" s="1"/>
      <c r="AF51" s="1"/>
    </row>
    <row r="52" spans="1:32" s="551" customFormat="1" ht="30">
      <c r="A52" s="453" t="s">
        <v>101</v>
      </c>
      <c r="B52" s="454" t="s">
        <v>102</v>
      </c>
      <c r="C52" s="447" t="s">
        <v>103</v>
      </c>
      <c r="D52" s="464">
        <v>0.66500000000000004</v>
      </c>
      <c r="E52" s="468">
        <v>0</v>
      </c>
      <c r="F52" s="464">
        <v>0</v>
      </c>
      <c r="G52" s="468">
        <v>0</v>
      </c>
      <c r="H52" s="468">
        <f>G52*0.6</f>
        <v>0</v>
      </c>
      <c r="I52" s="468">
        <v>0</v>
      </c>
      <c r="J52" s="468">
        <f>I52*0.8</f>
        <v>0</v>
      </c>
      <c r="K52" s="468">
        <v>0</v>
      </c>
      <c r="L52" s="512">
        <v>0</v>
      </c>
      <c r="M52" s="464">
        <v>0</v>
      </c>
      <c r="N52" s="468">
        <v>0</v>
      </c>
      <c r="O52" s="468">
        <v>0</v>
      </c>
      <c r="P52" s="468">
        <v>0</v>
      </c>
      <c r="Q52" s="468">
        <v>0</v>
      </c>
      <c r="R52" s="468">
        <v>0</v>
      </c>
      <c r="S52" s="511">
        <v>0</v>
      </c>
      <c r="T52" s="468">
        <v>0</v>
      </c>
      <c r="U52" s="468">
        <f t="shared" si="11"/>
        <v>0</v>
      </c>
      <c r="V52" s="468" t="e">
        <f t="shared" si="4"/>
        <v>#DIV/0!</v>
      </c>
      <c r="W52" s="468">
        <v>0</v>
      </c>
      <c r="X52" s="18"/>
      <c r="Y52" s="18"/>
      <c r="Z52" s="1"/>
      <c r="AA52" s="1"/>
      <c r="AB52" s="1"/>
      <c r="AC52" s="1"/>
      <c r="AD52" s="1"/>
      <c r="AE52" s="1"/>
      <c r="AF52" s="1"/>
    </row>
    <row r="53" spans="1:32" s="452" customFormat="1" ht="30">
      <c r="A53" s="453" t="s">
        <v>104</v>
      </c>
      <c r="B53" s="454" t="s">
        <v>105</v>
      </c>
      <c r="C53" s="447" t="s">
        <v>106</v>
      </c>
      <c r="D53" s="464">
        <v>0.35</v>
      </c>
      <c r="E53" s="468">
        <v>0</v>
      </c>
      <c r="F53" s="464">
        <v>0</v>
      </c>
      <c r="G53" s="469">
        <v>0</v>
      </c>
      <c r="H53" s="469">
        <v>0</v>
      </c>
      <c r="I53" s="469">
        <v>0</v>
      </c>
      <c r="J53" s="469">
        <v>0</v>
      </c>
      <c r="K53" s="468">
        <v>0</v>
      </c>
      <c r="L53" s="468">
        <v>0</v>
      </c>
      <c r="M53" s="464">
        <v>0</v>
      </c>
      <c r="N53" s="648">
        <v>0</v>
      </c>
      <c r="O53" s="648">
        <v>0</v>
      </c>
      <c r="P53" s="648">
        <v>0</v>
      </c>
      <c r="Q53" s="648">
        <v>0</v>
      </c>
      <c r="R53" s="648">
        <v>0</v>
      </c>
      <c r="S53" s="468">
        <v>0</v>
      </c>
      <c r="T53" s="468">
        <v>0</v>
      </c>
      <c r="U53" s="468">
        <f t="shared" si="11"/>
        <v>0</v>
      </c>
      <c r="V53" s="468" t="e">
        <f t="shared" si="4"/>
        <v>#DIV/0!</v>
      </c>
      <c r="W53" s="468">
        <v>0</v>
      </c>
      <c r="X53" s="18"/>
      <c r="Y53" s="18"/>
      <c r="Z53" s="1"/>
      <c r="AA53" s="1"/>
      <c r="AB53" s="1"/>
      <c r="AC53" s="1"/>
      <c r="AD53" s="1"/>
      <c r="AE53" s="1"/>
      <c r="AF53" s="1"/>
    </row>
    <row r="54" spans="1:32" s="452" customFormat="1" ht="30">
      <c r="A54" s="453" t="s">
        <v>107</v>
      </c>
      <c r="B54" s="454" t="s">
        <v>108</v>
      </c>
      <c r="C54" s="447" t="s">
        <v>109</v>
      </c>
      <c r="D54" s="464">
        <v>4.2670000000000003</v>
      </c>
      <c r="E54" s="468">
        <v>0</v>
      </c>
      <c r="F54" s="464">
        <v>2.0920000000000001</v>
      </c>
      <c r="G54" s="468">
        <v>0</v>
      </c>
      <c r="H54" s="468">
        <v>0</v>
      </c>
      <c r="I54" s="468">
        <v>0</v>
      </c>
      <c r="J54" s="468">
        <v>0</v>
      </c>
      <c r="K54" s="468">
        <v>2</v>
      </c>
      <c r="L54" s="468">
        <v>0</v>
      </c>
      <c r="M54" s="464">
        <v>0</v>
      </c>
      <c r="N54" s="468">
        <v>0</v>
      </c>
      <c r="O54" s="468">
        <v>0</v>
      </c>
      <c r="P54" s="468">
        <v>0</v>
      </c>
      <c r="Q54" s="468">
        <v>0</v>
      </c>
      <c r="R54" s="468">
        <v>0</v>
      </c>
      <c r="S54" s="468">
        <v>0</v>
      </c>
      <c r="T54" s="468">
        <v>0</v>
      </c>
      <c r="U54" s="468">
        <v>0</v>
      </c>
      <c r="V54" s="468">
        <f t="shared" si="4"/>
        <v>0</v>
      </c>
      <c r="W54" s="468">
        <v>0</v>
      </c>
      <c r="X54" s="18"/>
      <c r="Y54" s="18"/>
      <c r="Z54" s="1"/>
      <c r="AA54" s="1"/>
      <c r="AB54" s="1"/>
      <c r="AC54" s="1"/>
      <c r="AD54" s="1"/>
      <c r="AE54" s="1"/>
      <c r="AF54" s="1"/>
    </row>
    <row r="55" spans="1:32" s="452" customFormat="1">
      <c r="A55" s="453" t="s">
        <v>110</v>
      </c>
      <c r="B55" s="454" t="s">
        <v>111</v>
      </c>
      <c r="C55" s="447" t="s">
        <v>112</v>
      </c>
      <c r="D55" s="464">
        <v>1.95</v>
      </c>
      <c r="E55" s="468">
        <v>0</v>
      </c>
      <c r="F55" s="464">
        <v>0.625</v>
      </c>
      <c r="G55" s="468">
        <v>0</v>
      </c>
      <c r="H55" s="468">
        <v>0</v>
      </c>
      <c r="I55" s="468">
        <v>0</v>
      </c>
      <c r="J55" s="468">
        <v>0</v>
      </c>
      <c r="K55" s="468">
        <v>3</v>
      </c>
      <c r="L55" s="468">
        <v>0</v>
      </c>
      <c r="M55" s="464">
        <v>0</v>
      </c>
      <c r="N55" s="468">
        <v>0</v>
      </c>
      <c r="O55" s="468">
        <v>0</v>
      </c>
      <c r="P55" s="468">
        <v>0</v>
      </c>
      <c r="Q55" s="468">
        <v>0</v>
      </c>
      <c r="R55" s="468">
        <v>0</v>
      </c>
      <c r="S55" s="468">
        <v>0</v>
      </c>
      <c r="T55" s="468">
        <v>0</v>
      </c>
      <c r="U55" s="468">
        <v>0</v>
      </c>
      <c r="V55" s="468">
        <f t="shared" si="4"/>
        <v>0</v>
      </c>
      <c r="W55" s="468">
        <v>0</v>
      </c>
      <c r="X55" s="18"/>
      <c r="Y55" s="18"/>
      <c r="Z55" s="1"/>
      <c r="AA55" s="1"/>
      <c r="AB55" s="1"/>
      <c r="AC55" s="1"/>
      <c r="AD55" s="1"/>
      <c r="AE55" s="1"/>
      <c r="AF55" s="1"/>
    </row>
    <row r="56" spans="1:32" s="452" customFormat="1">
      <c r="A56" s="453" t="s">
        <v>113</v>
      </c>
      <c r="B56" s="454" t="s">
        <v>114</v>
      </c>
      <c r="C56" s="447" t="s">
        <v>115</v>
      </c>
      <c r="D56" s="464">
        <v>0.85</v>
      </c>
      <c r="E56" s="468">
        <v>0</v>
      </c>
      <c r="F56" s="464">
        <v>0</v>
      </c>
      <c r="G56" s="468">
        <v>0</v>
      </c>
      <c r="H56" s="468">
        <v>0</v>
      </c>
      <c r="I56" s="468">
        <v>0</v>
      </c>
      <c r="J56" s="468">
        <v>0</v>
      </c>
      <c r="K56" s="469">
        <v>0</v>
      </c>
      <c r="L56" s="468">
        <v>0</v>
      </c>
      <c r="M56" s="464">
        <v>0</v>
      </c>
      <c r="N56" s="468">
        <v>0</v>
      </c>
      <c r="O56" s="468">
        <v>0</v>
      </c>
      <c r="P56" s="468">
        <v>0</v>
      </c>
      <c r="Q56" s="468">
        <v>0</v>
      </c>
      <c r="R56" s="469">
        <v>0</v>
      </c>
      <c r="S56" s="468">
        <v>0</v>
      </c>
      <c r="T56" s="468">
        <v>0</v>
      </c>
      <c r="U56" s="468">
        <v>0</v>
      </c>
      <c r="V56" s="468" t="e">
        <f t="shared" si="4"/>
        <v>#DIV/0!</v>
      </c>
      <c r="W56" s="468">
        <v>0</v>
      </c>
      <c r="X56" s="18"/>
      <c r="Y56" s="18"/>
      <c r="Z56" s="1"/>
      <c r="AA56" s="1"/>
      <c r="AB56" s="1"/>
      <c r="AC56" s="1"/>
      <c r="AD56" s="1"/>
      <c r="AE56" s="1"/>
      <c r="AF56" s="1"/>
    </row>
    <row r="57" spans="1:32" s="551" customFormat="1" ht="45">
      <c r="A57" s="453" t="s">
        <v>116</v>
      </c>
      <c r="B57" s="459" t="s">
        <v>167</v>
      </c>
      <c r="C57" s="447" t="s">
        <v>118</v>
      </c>
      <c r="D57" s="472">
        <v>2.38</v>
      </c>
      <c r="E57" s="468">
        <v>0</v>
      </c>
      <c r="F57" s="472">
        <v>0.47699999999999998</v>
      </c>
      <c r="G57" s="468">
        <v>0</v>
      </c>
      <c r="H57" s="468">
        <v>0</v>
      </c>
      <c r="I57" s="468">
        <v>0</v>
      </c>
      <c r="J57" s="468">
        <v>0</v>
      </c>
      <c r="K57" s="469">
        <v>1</v>
      </c>
      <c r="L57" s="468">
        <v>0</v>
      </c>
      <c r="M57" s="464">
        <v>0</v>
      </c>
      <c r="N57" s="468">
        <v>0</v>
      </c>
      <c r="O57" s="468">
        <v>0</v>
      </c>
      <c r="P57" s="468">
        <v>0</v>
      </c>
      <c r="Q57" s="468">
        <v>0</v>
      </c>
      <c r="R57" s="469">
        <v>0</v>
      </c>
      <c r="S57" s="468">
        <v>0</v>
      </c>
      <c r="T57" s="468">
        <v>0</v>
      </c>
      <c r="U57" s="468">
        <v>0</v>
      </c>
      <c r="V57" s="468">
        <f t="shared" si="4"/>
        <v>0</v>
      </c>
      <c r="W57" s="468">
        <v>0</v>
      </c>
      <c r="X57" s="18"/>
      <c r="Y57" s="18"/>
      <c r="Z57" s="1"/>
      <c r="AA57" s="1"/>
      <c r="AB57" s="1"/>
      <c r="AC57" s="1"/>
      <c r="AD57" s="1"/>
      <c r="AE57" s="1"/>
      <c r="AF57" s="1"/>
    </row>
    <row r="58" spans="1:32" s="452" customFormat="1">
      <c r="A58" s="453" t="s">
        <v>119</v>
      </c>
      <c r="B58" s="459" t="s">
        <v>120</v>
      </c>
      <c r="C58" s="447" t="s">
        <v>121</v>
      </c>
      <c r="D58" s="464">
        <v>5.35</v>
      </c>
      <c r="E58" s="468">
        <v>0</v>
      </c>
      <c r="F58" s="464">
        <v>0</v>
      </c>
      <c r="G58" s="468">
        <v>0</v>
      </c>
      <c r="H58" s="468">
        <v>0</v>
      </c>
      <c r="I58" s="468">
        <v>0</v>
      </c>
      <c r="J58" s="468">
        <v>0</v>
      </c>
      <c r="K58" s="468">
        <v>0</v>
      </c>
      <c r="L58" s="468">
        <v>0</v>
      </c>
      <c r="M58" s="464">
        <v>0</v>
      </c>
      <c r="N58" s="468">
        <v>0</v>
      </c>
      <c r="O58" s="468">
        <v>0</v>
      </c>
      <c r="P58" s="468">
        <v>0</v>
      </c>
      <c r="Q58" s="468">
        <v>0</v>
      </c>
      <c r="R58" s="468">
        <v>0</v>
      </c>
      <c r="S58" s="468">
        <v>0</v>
      </c>
      <c r="T58" s="468">
        <v>0</v>
      </c>
      <c r="U58" s="468">
        <f t="shared" si="11"/>
        <v>0</v>
      </c>
      <c r="V58" s="468" t="e">
        <f t="shared" si="4"/>
        <v>#DIV/0!</v>
      </c>
      <c r="W58" s="468">
        <v>0</v>
      </c>
      <c r="X58" s="18"/>
      <c r="Y58" s="18"/>
      <c r="Z58" s="1"/>
      <c r="AA58" s="1"/>
      <c r="AB58" s="1"/>
      <c r="AC58" s="1"/>
      <c r="AD58" s="1"/>
      <c r="AE58" s="1"/>
      <c r="AF58" s="1"/>
    </row>
    <row r="59" spans="1:32" s="551" customFormat="1" ht="60">
      <c r="A59" s="453" t="s">
        <v>122</v>
      </c>
      <c r="B59" s="459" t="s">
        <v>123</v>
      </c>
      <c r="C59" s="447" t="s">
        <v>124</v>
      </c>
      <c r="D59" s="472">
        <v>1.0329999999999999</v>
      </c>
      <c r="E59" s="468">
        <v>0</v>
      </c>
      <c r="F59" s="472">
        <v>0.35599999999999998</v>
      </c>
      <c r="G59" s="468">
        <v>0</v>
      </c>
      <c r="H59" s="468">
        <v>0</v>
      </c>
      <c r="I59" s="468">
        <v>0</v>
      </c>
      <c r="J59" s="468">
        <v>0</v>
      </c>
      <c r="K59" s="468">
        <v>1</v>
      </c>
      <c r="L59" s="468">
        <v>0</v>
      </c>
      <c r="M59" s="464">
        <v>0</v>
      </c>
      <c r="N59" s="468">
        <v>0</v>
      </c>
      <c r="O59" s="468">
        <v>0</v>
      </c>
      <c r="P59" s="468">
        <v>0</v>
      </c>
      <c r="Q59" s="468">
        <v>0</v>
      </c>
      <c r="R59" s="468">
        <v>0</v>
      </c>
      <c r="S59" s="468">
        <v>0</v>
      </c>
      <c r="T59" s="468">
        <v>0</v>
      </c>
      <c r="U59" s="468">
        <v>0</v>
      </c>
      <c r="V59" s="468">
        <f t="shared" si="4"/>
        <v>0</v>
      </c>
      <c r="W59" s="468">
        <v>0</v>
      </c>
      <c r="X59" s="18"/>
      <c r="Y59" s="18"/>
      <c r="Z59" s="1"/>
      <c r="AA59" s="1"/>
      <c r="AB59" s="1"/>
      <c r="AC59" s="1"/>
      <c r="AD59" s="1"/>
      <c r="AE59" s="1"/>
      <c r="AF59" s="1"/>
    </row>
    <row r="60" spans="1:32" s="452" customFormat="1" ht="36.75" customHeight="1">
      <c r="A60" s="460" t="s">
        <v>125</v>
      </c>
      <c r="B60" s="461" t="s">
        <v>126</v>
      </c>
      <c r="C60" s="462" t="s">
        <v>127</v>
      </c>
      <c r="D60" s="466">
        <v>0.35</v>
      </c>
      <c r="E60" s="473">
        <v>0</v>
      </c>
      <c r="F60" s="466">
        <v>0</v>
      </c>
      <c r="G60" s="473">
        <v>0</v>
      </c>
      <c r="H60" s="473">
        <v>0</v>
      </c>
      <c r="I60" s="473">
        <v>0</v>
      </c>
      <c r="J60" s="473">
        <v>0</v>
      </c>
      <c r="K60" s="474">
        <v>0</v>
      </c>
      <c r="L60" s="473">
        <v>0</v>
      </c>
      <c r="M60" s="466">
        <v>0</v>
      </c>
      <c r="N60" s="473">
        <v>0</v>
      </c>
      <c r="O60" s="473">
        <v>0</v>
      </c>
      <c r="P60" s="473">
        <v>0</v>
      </c>
      <c r="Q60" s="473">
        <v>0</v>
      </c>
      <c r="R60" s="474">
        <v>0</v>
      </c>
      <c r="S60" s="473">
        <v>0</v>
      </c>
      <c r="T60" s="473">
        <v>0</v>
      </c>
      <c r="U60" s="473">
        <f t="shared" si="11"/>
        <v>0</v>
      </c>
      <c r="V60" s="473" t="e">
        <f t="shared" si="4"/>
        <v>#DIV/0!</v>
      </c>
      <c r="W60" s="473">
        <v>0</v>
      </c>
      <c r="X60" s="18"/>
      <c r="Y60" s="18"/>
      <c r="Z60" s="1"/>
      <c r="AA60" s="1"/>
      <c r="AB60" s="1"/>
      <c r="AC60" s="1"/>
      <c r="AD60" s="1"/>
      <c r="AE60" s="1"/>
      <c r="AF60" s="1"/>
    </row>
    <row r="62" spans="1:32" ht="49.5" customHeight="1">
      <c r="A62" s="744"/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13"/>
      <c r="N62" s="13"/>
      <c r="O62" s="13"/>
      <c r="P62" s="13"/>
      <c r="Q62" s="129"/>
      <c r="R62" s="129"/>
    </row>
    <row r="64" spans="1:32" ht="15.75" customHeight="1">
      <c r="F64" s="21"/>
    </row>
  </sheetData>
  <autoFilter ref="A20:AZ60" xr:uid="{FC2BB0D3-4F0F-4078-B72F-A3BCA6130B67}"/>
  <mergeCells count="22">
    <mergeCell ref="A62:L62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F18:K18"/>
    <mergeCell ref="E16:K17"/>
    <mergeCell ref="L16:R17"/>
    <mergeCell ref="M18:R18"/>
    <mergeCell ref="D15:D19"/>
    <mergeCell ref="E15:R15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7EA7-164E-4E81-8E2D-DD0233114132}">
  <dimension ref="A1:AI60"/>
  <sheetViews>
    <sheetView zoomScale="90" zoomScaleNormal="90" workbookViewId="0">
      <selection activeCell="A6" sqref="A6"/>
    </sheetView>
  </sheetViews>
  <sheetFormatPr defaultColWidth="9" defaultRowHeight="15.75" customHeight="1"/>
  <cols>
    <col min="1" max="1" width="9.75" style="272" customWidth="1"/>
    <col min="2" max="2" width="38.875" style="272" customWidth="1"/>
    <col min="3" max="3" width="17" style="272" customWidth="1"/>
    <col min="4" max="4" width="31.25" style="272" customWidth="1"/>
    <col min="5" max="16" width="7.75" style="272" customWidth="1"/>
    <col min="17" max="21" width="6.375" style="272" customWidth="1"/>
    <col min="22" max="22" width="7.5" style="272" customWidth="1"/>
    <col min="23" max="23" width="6.875" style="272" customWidth="1"/>
    <col min="24" max="47" width="9" style="272" customWidth="1"/>
    <col min="48" max="16384" width="9" style="272"/>
  </cols>
  <sheetData>
    <row r="1" spans="1:32" ht="18.75">
      <c r="X1" s="273" t="s">
        <v>168</v>
      </c>
      <c r="Z1" s="274"/>
      <c r="AB1" s="274"/>
    </row>
    <row r="2" spans="1:32" ht="18.75">
      <c r="X2" s="275" t="s">
        <v>1</v>
      </c>
      <c r="Z2" s="274"/>
      <c r="AB2" s="274"/>
    </row>
    <row r="3" spans="1:32" ht="18.75">
      <c r="X3" s="275" t="s">
        <v>2</v>
      </c>
      <c r="Z3" s="274"/>
      <c r="AB3" s="274"/>
    </row>
    <row r="4" spans="1:32" s="277" customFormat="1" ht="40.5" customHeight="1">
      <c r="A4" s="789" t="s">
        <v>1084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276"/>
      <c r="Z4" s="276"/>
      <c r="AA4" s="276"/>
      <c r="AB4" s="276"/>
      <c r="AC4" s="276"/>
      <c r="AD4" s="276"/>
      <c r="AE4" s="276"/>
    </row>
    <row r="5" spans="1:32" ht="18.75">
      <c r="A5" s="790" t="s">
        <v>1136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278"/>
      <c r="Z5" s="278"/>
      <c r="AA5" s="278"/>
      <c r="AB5" s="278"/>
      <c r="AC5" s="278"/>
      <c r="AD5" s="278"/>
      <c r="AE5" s="278"/>
      <c r="AF5" s="278"/>
    </row>
    <row r="6" spans="1:32" ht="18.7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</row>
    <row r="7" spans="1:32" ht="18.75">
      <c r="A7" s="790" t="s">
        <v>142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278"/>
      <c r="Z7" s="278"/>
      <c r="AA7" s="278"/>
      <c r="AB7" s="278"/>
      <c r="AC7" s="278"/>
      <c r="AD7" s="278"/>
      <c r="AE7" s="278"/>
    </row>
    <row r="8" spans="1:32">
      <c r="A8" s="792" t="s">
        <v>169</v>
      </c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280"/>
      <c r="Z8" s="280"/>
      <c r="AA8" s="280"/>
      <c r="AB8" s="280"/>
      <c r="AC8" s="280"/>
      <c r="AD8" s="280"/>
      <c r="AE8" s="280"/>
    </row>
    <row r="9" spans="1:32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</row>
    <row r="10" spans="1:32" ht="18.75">
      <c r="A10" s="791" t="s">
        <v>1106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282"/>
      <c r="Z10" s="282"/>
      <c r="AA10" s="282"/>
      <c r="AB10" s="282"/>
      <c r="AC10" s="282"/>
      <c r="AD10" s="282"/>
      <c r="AE10" s="282"/>
    </row>
    <row r="11" spans="1:32" ht="18.75">
      <c r="AE11" s="275"/>
    </row>
    <row r="12" spans="1:32" ht="18.75">
      <c r="A12" s="796" t="s">
        <v>1085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283"/>
      <c r="Z12" s="283"/>
      <c r="AA12" s="283"/>
      <c r="AB12" s="284"/>
      <c r="AC12" s="284"/>
      <c r="AD12" s="284"/>
      <c r="AE12" s="284"/>
    </row>
    <row r="13" spans="1:32">
      <c r="A13" s="797" t="s">
        <v>170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280"/>
      <c r="Z13" s="280"/>
      <c r="AA13" s="280"/>
      <c r="AB13" s="280"/>
      <c r="AC13" s="280"/>
      <c r="AD13" s="280"/>
      <c r="AE13" s="280"/>
    </row>
    <row r="14" spans="1:32">
      <c r="A14" s="800"/>
      <c r="B14" s="800"/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</row>
    <row r="15" spans="1:32" ht="22.5" customHeight="1">
      <c r="A15" s="801" t="s">
        <v>6</v>
      </c>
      <c r="B15" s="804" t="s">
        <v>7</v>
      </c>
      <c r="C15" s="804" t="s">
        <v>8</v>
      </c>
      <c r="D15" s="807" t="s">
        <v>171</v>
      </c>
      <c r="E15" s="812" t="s">
        <v>1120</v>
      </c>
      <c r="F15" s="813"/>
      <c r="G15" s="813"/>
      <c r="H15" s="813"/>
      <c r="I15" s="813"/>
      <c r="J15" s="813"/>
      <c r="K15" s="813"/>
      <c r="L15" s="813"/>
      <c r="M15" s="813"/>
      <c r="N15" s="813"/>
      <c r="O15" s="813"/>
      <c r="P15" s="814"/>
      <c r="Q15" s="812" t="s">
        <v>1121</v>
      </c>
      <c r="R15" s="813"/>
      <c r="S15" s="813"/>
      <c r="T15" s="813"/>
      <c r="U15" s="814"/>
      <c r="V15" s="805" t="s">
        <v>11</v>
      </c>
      <c r="W15" s="805"/>
      <c r="X15" s="805"/>
    </row>
    <row r="16" spans="1:32" ht="22.5" customHeight="1">
      <c r="A16" s="802"/>
      <c r="B16" s="804"/>
      <c r="C16" s="804"/>
      <c r="D16" s="808"/>
      <c r="E16" s="815"/>
      <c r="F16" s="816"/>
      <c r="G16" s="816"/>
      <c r="H16" s="816"/>
      <c r="I16" s="816"/>
      <c r="J16" s="816"/>
      <c r="K16" s="817"/>
      <c r="L16" s="817"/>
      <c r="M16" s="817"/>
      <c r="N16" s="817"/>
      <c r="O16" s="817"/>
      <c r="P16" s="818"/>
      <c r="Q16" s="819"/>
      <c r="R16" s="817"/>
      <c r="S16" s="817"/>
      <c r="T16" s="817"/>
      <c r="U16" s="818"/>
      <c r="V16" s="805"/>
      <c r="W16" s="805"/>
      <c r="X16" s="805"/>
    </row>
    <row r="17" spans="1:35" ht="24" customHeight="1">
      <c r="A17" s="802"/>
      <c r="B17" s="804"/>
      <c r="C17" s="804"/>
      <c r="D17" s="808"/>
      <c r="E17" s="810" t="s">
        <v>12</v>
      </c>
      <c r="F17" s="810"/>
      <c r="G17" s="810"/>
      <c r="H17" s="810"/>
      <c r="I17" s="810"/>
      <c r="J17" s="811"/>
      <c r="K17" s="804" t="s">
        <v>13</v>
      </c>
      <c r="L17" s="804"/>
      <c r="M17" s="804"/>
      <c r="N17" s="804"/>
      <c r="O17" s="804"/>
      <c r="P17" s="804"/>
      <c r="Q17" s="820"/>
      <c r="R17" s="820"/>
      <c r="S17" s="820"/>
      <c r="T17" s="820"/>
      <c r="U17" s="818"/>
      <c r="V17" s="805"/>
      <c r="W17" s="805"/>
      <c r="X17" s="805"/>
    </row>
    <row r="18" spans="1:35" ht="75.75" customHeight="1">
      <c r="A18" s="803"/>
      <c r="B18" s="804"/>
      <c r="C18" s="804"/>
      <c r="D18" s="809"/>
      <c r="E18" s="285" t="s">
        <v>172</v>
      </c>
      <c r="F18" s="285" t="s">
        <v>160</v>
      </c>
      <c r="G18" s="285" t="s">
        <v>161</v>
      </c>
      <c r="H18" s="286" t="s">
        <v>162</v>
      </c>
      <c r="I18" s="285" t="s">
        <v>163</v>
      </c>
      <c r="J18" s="287" t="s">
        <v>164</v>
      </c>
      <c r="K18" s="285" t="s">
        <v>172</v>
      </c>
      <c r="L18" s="285" t="s">
        <v>160</v>
      </c>
      <c r="M18" s="285" t="s">
        <v>161</v>
      </c>
      <c r="N18" s="286" t="s">
        <v>162</v>
      </c>
      <c r="O18" s="285" t="s">
        <v>163</v>
      </c>
      <c r="P18" s="287" t="s">
        <v>164</v>
      </c>
      <c r="Q18" s="285" t="s">
        <v>160</v>
      </c>
      <c r="R18" s="285" t="s">
        <v>161</v>
      </c>
      <c r="S18" s="286" t="s">
        <v>162</v>
      </c>
      <c r="T18" s="285" t="s">
        <v>163</v>
      </c>
      <c r="U18" s="285" t="s">
        <v>164</v>
      </c>
      <c r="V18" s="806"/>
      <c r="W18" s="805"/>
      <c r="X18" s="805"/>
    </row>
    <row r="19" spans="1:35">
      <c r="A19" s="288">
        <v>1</v>
      </c>
      <c r="B19" s="288">
        <f t="shared" ref="B19:V19" si="0">A19+1</f>
        <v>2</v>
      </c>
      <c r="C19" s="288">
        <f t="shared" si="0"/>
        <v>3</v>
      </c>
      <c r="D19" s="288">
        <f t="shared" si="0"/>
        <v>4</v>
      </c>
      <c r="E19" s="288">
        <f t="shared" si="0"/>
        <v>5</v>
      </c>
      <c r="F19" s="288">
        <f t="shared" si="0"/>
        <v>6</v>
      </c>
      <c r="G19" s="288">
        <f t="shared" si="0"/>
        <v>7</v>
      </c>
      <c r="H19" s="288">
        <f t="shared" si="0"/>
        <v>8</v>
      </c>
      <c r="I19" s="288">
        <f t="shared" si="0"/>
        <v>9</v>
      </c>
      <c r="J19" s="289">
        <f t="shared" si="0"/>
        <v>10</v>
      </c>
      <c r="K19" s="636">
        <f t="shared" si="0"/>
        <v>11</v>
      </c>
      <c r="L19" s="636">
        <f t="shared" si="0"/>
        <v>12</v>
      </c>
      <c r="M19" s="636">
        <f t="shared" si="0"/>
        <v>13</v>
      </c>
      <c r="N19" s="636">
        <f t="shared" si="0"/>
        <v>14</v>
      </c>
      <c r="O19" s="636">
        <f t="shared" si="0"/>
        <v>15</v>
      </c>
      <c r="P19" s="289">
        <f t="shared" si="0"/>
        <v>16</v>
      </c>
      <c r="Q19" s="675">
        <f t="shared" si="0"/>
        <v>17</v>
      </c>
      <c r="R19" s="675">
        <f t="shared" si="0"/>
        <v>18</v>
      </c>
      <c r="S19" s="675">
        <f t="shared" si="0"/>
        <v>19</v>
      </c>
      <c r="T19" s="675">
        <f t="shared" si="0"/>
        <v>20</v>
      </c>
      <c r="U19" s="675">
        <f t="shared" si="0"/>
        <v>21</v>
      </c>
      <c r="V19" s="798">
        <f t="shared" si="0"/>
        <v>22</v>
      </c>
      <c r="W19" s="799"/>
      <c r="X19" s="799"/>
    </row>
    <row r="20" spans="1:35" ht="31.5">
      <c r="A20" s="290" t="s">
        <v>22</v>
      </c>
      <c r="B20" s="291" t="s">
        <v>23</v>
      </c>
      <c r="C20" s="292" t="s">
        <v>24</v>
      </c>
      <c r="D20" s="288" t="s">
        <v>174</v>
      </c>
      <c r="E20" s="288" t="s">
        <v>1077</v>
      </c>
      <c r="F20" s="293">
        <f>SUM(F21:F23)</f>
        <v>1.2</v>
      </c>
      <c r="G20" s="293">
        <f t="shared" ref="G20:U20" si="1">SUM(G21:G23)</f>
        <v>0.72</v>
      </c>
      <c r="H20" s="293">
        <f t="shared" si="1"/>
        <v>5.4</v>
      </c>
      <c r="I20" s="293">
        <f t="shared" si="1"/>
        <v>2.9600000000000004</v>
      </c>
      <c r="J20" s="293">
        <f t="shared" si="1"/>
        <v>22</v>
      </c>
      <c r="K20" s="293" t="s">
        <v>174</v>
      </c>
      <c r="L20" s="293">
        <f t="shared" si="1"/>
        <v>0</v>
      </c>
      <c r="M20" s="293">
        <f t="shared" si="1"/>
        <v>0</v>
      </c>
      <c r="N20" s="293">
        <f t="shared" si="1"/>
        <v>0</v>
      </c>
      <c r="O20" s="293">
        <f t="shared" si="1"/>
        <v>0</v>
      </c>
      <c r="P20" s="293">
        <f t="shared" si="1"/>
        <v>0</v>
      </c>
      <c r="Q20" s="293">
        <f t="shared" si="1"/>
        <v>0</v>
      </c>
      <c r="R20" s="293">
        <f t="shared" si="1"/>
        <v>0</v>
      </c>
      <c r="S20" s="293">
        <f t="shared" si="1"/>
        <v>0</v>
      </c>
      <c r="T20" s="293">
        <f t="shared" si="1"/>
        <v>0</v>
      </c>
      <c r="U20" s="293">
        <f t="shared" si="1"/>
        <v>0</v>
      </c>
      <c r="V20" s="787">
        <v>0</v>
      </c>
      <c r="W20" s="787"/>
      <c r="X20" s="788"/>
    </row>
    <row r="21" spans="1:35" ht="31.5">
      <c r="A21" s="295" t="s">
        <v>25</v>
      </c>
      <c r="B21" s="296" t="s">
        <v>26</v>
      </c>
      <c r="C21" s="297" t="s">
        <v>24</v>
      </c>
      <c r="D21" s="288" t="s">
        <v>174</v>
      </c>
      <c r="E21" s="288" t="s">
        <v>1077</v>
      </c>
      <c r="F21" s="293">
        <f>F25</f>
        <v>0</v>
      </c>
      <c r="G21" s="293">
        <f t="shared" ref="G21:U21" si="2">G25</f>
        <v>0</v>
      </c>
      <c r="H21" s="293">
        <f t="shared" si="2"/>
        <v>0</v>
      </c>
      <c r="I21" s="293">
        <f t="shared" si="2"/>
        <v>0</v>
      </c>
      <c r="J21" s="293">
        <f t="shared" si="2"/>
        <v>14</v>
      </c>
      <c r="K21" s="293" t="str">
        <f t="shared" si="2"/>
        <v>-</v>
      </c>
      <c r="L21" s="293">
        <f t="shared" si="2"/>
        <v>0</v>
      </c>
      <c r="M21" s="293">
        <f t="shared" si="2"/>
        <v>0</v>
      </c>
      <c r="N21" s="293">
        <f t="shared" si="2"/>
        <v>0</v>
      </c>
      <c r="O21" s="293">
        <f t="shared" si="2"/>
        <v>0</v>
      </c>
      <c r="P21" s="293">
        <f t="shared" si="2"/>
        <v>0</v>
      </c>
      <c r="Q21" s="293">
        <f t="shared" si="2"/>
        <v>0</v>
      </c>
      <c r="R21" s="293">
        <f t="shared" si="2"/>
        <v>0</v>
      </c>
      <c r="S21" s="293">
        <f t="shared" si="2"/>
        <v>0</v>
      </c>
      <c r="T21" s="293">
        <f t="shared" si="2"/>
        <v>0</v>
      </c>
      <c r="U21" s="293">
        <f t="shared" si="2"/>
        <v>0</v>
      </c>
      <c r="V21" s="787">
        <v>0</v>
      </c>
      <c r="W21" s="787"/>
      <c r="X21" s="788"/>
    </row>
    <row r="22" spans="1:35" ht="31.5">
      <c r="A22" s="295" t="s">
        <v>27</v>
      </c>
      <c r="B22" s="296" t="s">
        <v>28</v>
      </c>
      <c r="C22" s="297" t="s">
        <v>24</v>
      </c>
      <c r="D22" s="288" t="s">
        <v>174</v>
      </c>
      <c r="E22" s="288" t="s">
        <v>1077</v>
      </c>
      <c r="F22" s="293">
        <f>F37</f>
        <v>1.2</v>
      </c>
      <c r="G22" s="293">
        <f t="shared" ref="G22:U22" si="3">G37</f>
        <v>0.72</v>
      </c>
      <c r="H22" s="293">
        <f t="shared" si="3"/>
        <v>5.4</v>
      </c>
      <c r="I22" s="293">
        <f t="shared" si="3"/>
        <v>2.9600000000000004</v>
      </c>
      <c r="J22" s="293">
        <f t="shared" si="3"/>
        <v>1</v>
      </c>
      <c r="K22" s="293" t="str">
        <f t="shared" si="3"/>
        <v>-</v>
      </c>
      <c r="L22" s="293">
        <f t="shared" si="3"/>
        <v>0</v>
      </c>
      <c r="M22" s="293">
        <f t="shared" si="3"/>
        <v>0</v>
      </c>
      <c r="N22" s="293">
        <f t="shared" si="3"/>
        <v>0</v>
      </c>
      <c r="O22" s="293">
        <f t="shared" si="3"/>
        <v>0</v>
      </c>
      <c r="P22" s="293">
        <f t="shared" si="3"/>
        <v>0</v>
      </c>
      <c r="Q22" s="293">
        <f t="shared" si="3"/>
        <v>0</v>
      </c>
      <c r="R22" s="293">
        <f t="shared" si="3"/>
        <v>0</v>
      </c>
      <c r="S22" s="293">
        <f t="shared" si="3"/>
        <v>0</v>
      </c>
      <c r="T22" s="293">
        <f t="shared" si="3"/>
        <v>0</v>
      </c>
      <c r="U22" s="293">
        <f t="shared" si="3"/>
        <v>0</v>
      </c>
      <c r="V22" s="787">
        <v>0</v>
      </c>
      <c r="W22" s="787"/>
      <c r="X22" s="788"/>
    </row>
    <row r="23" spans="1:35" ht="22.5" customHeight="1">
      <c r="A23" s="295" t="s">
        <v>29</v>
      </c>
      <c r="B23" s="296" t="s">
        <v>30</v>
      </c>
      <c r="C23" s="297" t="s">
        <v>24</v>
      </c>
      <c r="D23" s="288" t="s">
        <v>174</v>
      </c>
      <c r="E23" s="288" t="s">
        <v>1077</v>
      </c>
      <c r="F23" s="293">
        <f>F49</f>
        <v>0</v>
      </c>
      <c r="G23" s="293">
        <f t="shared" ref="G23:U23" si="4">G49</f>
        <v>0</v>
      </c>
      <c r="H23" s="293">
        <f t="shared" si="4"/>
        <v>0</v>
      </c>
      <c r="I23" s="293">
        <f t="shared" si="4"/>
        <v>0</v>
      </c>
      <c r="J23" s="293">
        <f t="shared" si="4"/>
        <v>7</v>
      </c>
      <c r="K23" s="293" t="s">
        <v>174</v>
      </c>
      <c r="L23" s="293">
        <f t="shared" si="4"/>
        <v>0</v>
      </c>
      <c r="M23" s="293">
        <f t="shared" si="4"/>
        <v>0</v>
      </c>
      <c r="N23" s="293">
        <f t="shared" si="4"/>
        <v>0</v>
      </c>
      <c r="O23" s="293">
        <f t="shared" si="4"/>
        <v>0</v>
      </c>
      <c r="P23" s="293">
        <f t="shared" si="4"/>
        <v>0</v>
      </c>
      <c r="Q23" s="293">
        <f t="shared" si="4"/>
        <v>0</v>
      </c>
      <c r="R23" s="293">
        <f t="shared" si="4"/>
        <v>0</v>
      </c>
      <c r="S23" s="293">
        <f t="shared" si="4"/>
        <v>0</v>
      </c>
      <c r="T23" s="293">
        <f t="shared" si="4"/>
        <v>0</v>
      </c>
      <c r="U23" s="293">
        <f t="shared" si="4"/>
        <v>0</v>
      </c>
      <c r="V23" s="787">
        <v>0</v>
      </c>
      <c r="W23" s="787"/>
      <c r="X23" s="788"/>
    </row>
    <row r="24" spans="1:35" ht="21.75" customHeight="1">
      <c r="A24" s="295">
        <v>1</v>
      </c>
      <c r="B24" s="296" t="s">
        <v>31</v>
      </c>
      <c r="C24" s="297" t="s">
        <v>24</v>
      </c>
      <c r="D24" s="288" t="s">
        <v>174</v>
      </c>
      <c r="E24" s="288" t="s">
        <v>1077</v>
      </c>
      <c r="F24" s="293">
        <f>F25+F37+F49</f>
        <v>1.2</v>
      </c>
      <c r="G24" s="293">
        <f t="shared" ref="G24:U24" si="5">G25+G37+G49</f>
        <v>0.72</v>
      </c>
      <c r="H24" s="293">
        <f t="shared" si="5"/>
        <v>5.4</v>
      </c>
      <c r="I24" s="293">
        <f t="shared" si="5"/>
        <v>2.9600000000000004</v>
      </c>
      <c r="J24" s="293">
        <f t="shared" si="5"/>
        <v>22</v>
      </c>
      <c r="K24" s="675" t="s">
        <v>174</v>
      </c>
      <c r="L24" s="293">
        <f t="shared" si="5"/>
        <v>0</v>
      </c>
      <c r="M24" s="293">
        <f t="shared" si="5"/>
        <v>0</v>
      </c>
      <c r="N24" s="293">
        <f t="shared" si="5"/>
        <v>0</v>
      </c>
      <c r="O24" s="293">
        <f t="shared" si="5"/>
        <v>0</v>
      </c>
      <c r="P24" s="293">
        <f t="shared" si="5"/>
        <v>0</v>
      </c>
      <c r="Q24" s="293">
        <f t="shared" si="5"/>
        <v>0</v>
      </c>
      <c r="R24" s="293">
        <f t="shared" si="5"/>
        <v>0</v>
      </c>
      <c r="S24" s="293">
        <f t="shared" si="5"/>
        <v>0</v>
      </c>
      <c r="T24" s="293">
        <f t="shared" si="5"/>
        <v>0</v>
      </c>
      <c r="U24" s="293">
        <f t="shared" si="5"/>
        <v>0</v>
      </c>
      <c r="V24" s="787">
        <v>0</v>
      </c>
      <c r="W24" s="787"/>
      <c r="X24" s="788"/>
    </row>
    <row r="25" spans="1:35" ht="47.25">
      <c r="A25" s="298" t="s">
        <v>32</v>
      </c>
      <c r="B25" s="296" t="s">
        <v>33</v>
      </c>
      <c r="C25" s="297" t="s">
        <v>24</v>
      </c>
      <c r="D25" s="288" t="s">
        <v>174</v>
      </c>
      <c r="E25" s="288" t="s">
        <v>174</v>
      </c>
      <c r="F25" s="299">
        <f t="shared" ref="F25:I27" si="6">SUM(F26:F27)</f>
        <v>0</v>
      </c>
      <c r="G25" s="299">
        <f t="shared" si="6"/>
        <v>0</v>
      </c>
      <c r="H25" s="299">
        <f t="shared" si="6"/>
        <v>0</v>
      </c>
      <c r="I25" s="299">
        <f t="shared" si="6"/>
        <v>0</v>
      </c>
      <c r="J25" s="294">
        <f>J26</f>
        <v>14</v>
      </c>
      <c r="K25" s="675" t="s">
        <v>174</v>
      </c>
      <c r="L25" s="674">
        <f t="shared" ref="L25:U25" si="7">L26</f>
        <v>0</v>
      </c>
      <c r="M25" s="674">
        <f t="shared" si="7"/>
        <v>0</v>
      </c>
      <c r="N25" s="674">
        <f t="shared" si="7"/>
        <v>0</v>
      </c>
      <c r="O25" s="674">
        <f t="shared" si="7"/>
        <v>0</v>
      </c>
      <c r="P25" s="674">
        <f t="shared" si="7"/>
        <v>0</v>
      </c>
      <c r="Q25" s="293">
        <f t="shared" si="7"/>
        <v>0</v>
      </c>
      <c r="R25" s="293">
        <f t="shared" si="7"/>
        <v>0</v>
      </c>
      <c r="S25" s="293">
        <f t="shared" si="7"/>
        <v>0</v>
      </c>
      <c r="T25" s="293">
        <f t="shared" si="7"/>
        <v>0</v>
      </c>
      <c r="U25" s="293">
        <f t="shared" si="7"/>
        <v>0</v>
      </c>
      <c r="V25" s="787">
        <v>0</v>
      </c>
      <c r="W25" s="787"/>
      <c r="X25" s="788"/>
    </row>
    <row r="26" spans="1:35" ht="47.25">
      <c r="A26" s="298" t="s">
        <v>34</v>
      </c>
      <c r="B26" s="296" t="s">
        <v>35</v>
      </c>
      <c r="C26" s="300" t="s">
        <v>24</v>
      </c>
      <c r="D26" s="288" t="s">
        <v>174</v>
      </c>
      <c r="E26" s="288" t="s">
        <v>174</v>
      </c>
      <c r="F26" s="299">
        <f t="shared" si="6"/>
        <v>0</v>
      </c>
      <c r="G26" s="299">
        <f t="shared" si="6"/>
        <v>0</v>
      </c>
      <c r="H26" s="299">
        <f t="shared" si="6"/>
        <v>0</v>
      </c>
      <c r="I26" s="299">
        <f t="shared" si="6"/>
        <v>0</v>
      </c>
      <c r="J26" s="294">
        <f>J27+J30+J32</f>
        <v>14</v>
      </c>
      <c r="K26" s="675" t="s">
        <v>174</v>
      </c>
      <c r="L26" s="674">
        <f t="shared" ref="L26:U26" si="8">L27+L30+L32</f>
        <v>0</v>
      </c>
      <c r="M26" s="674">
        <f t="shared" si="8"/>
        <v>0</v>
      </c>
      <c r="N26" s="674">
        <f t="shared" si="8"/>
        <v>0</v>
      </c>
      <c r="O26" s="674">
        <f t="shared" si="8"/>
        <v>0</v>
      </c>
      <c r="P26" s="674">
        <f t="shared" si="8"/>
        <v>0</v>
      </c>
      <c r="Q26" s="293">
        <f t="shared" si="8"/>
        <v>0</v>
      </c>
      <c r="R26" s="293">
        <f t="shared" si="8"/>
        <v>0</v>
      </c>
      <c r="S26" s="293">
        <f t="shared" si="8"/>
        <v>0</v>
      </c>
      <c r="T26" s="293">
        <f t="shared" si="8"/>
        <v>0</v>
      </c>
      <c r="U26" s="293">
        <f t="shared" si="8"/>
        <v>0</v>
      </c>
      <c r="V26" s="787">
        <v>0</v>
      </c>
      <c r="W26" s="787"/>
      <c r="X26" s="788"/>
    </row>
    <row r="27" spans="1:35" ht="47.25">
      <c r="A27" s="298" t="s">
        <v>36</v>
      </c>
      <c r="B27" s="296" t="s">
        <v>37</v>
      </c>
      <c r="C27" s="301" t="s">
        <v>24</v>
      </c>
      <c r="D27" s="288" t="s">
        <v>174</v>
      </c>
      <c r="E27" s="288" t="s">
        <v>174</v>
      </c>
      <c r="F27" s="299">
        <f t="shared" si="6"/>
        <v>0</v>
      </c>
      <c r="G27" s="299">
        <f t="shared" si="6"/>
        <v>0</v>
      </c>
      <c r="H27" s="299">
        <f t="shared" si="6"/>
        <v>0</v>
      </c>
      <c r="I27" s="299">
        <f t="shared" si="6"/>
        <v>0</v>
      </c>
      <c r="J27" s="302">
        <f>SUM(J28:J29)</f>
        <v>7</v>
      </c>
      <c r="K27" s="302" t="s">
        <v>174</v>
      </c>
      <c r="L27" s="302">
        <f t="shared" ref="L27:U27" si="9">SUM(L28:L29)</f>
        <v>0</v>
      </c>
      <c r="M27" s="302">
        <f t="shared" si="9"/>
        <v>0</v>
      </c>
      <c r="N27" s="302">
        <f t="shared" si="9"/>
        <v>0</v>
      </c>
      <c r="O27" s="302">
        <f t="shared" si="9"/>
        <v>0</v>
      </c>
      <c r="P27" s="302">
        <f t="shared" si="9"/>
        <v>0</v>
      </c>
      <c r="Q27" s="299">
        <f t="shared" si="9"/>
        <v>0</v>
      </c>
      <c r="R27" s="299">
        <f t="shared" si="9"/>
        <v>0</v>
      </c>
      <c r="S27" s="299">
        <f t="shared" si="9"/>
        <v>0</v>
      </c>
      <c r="T27" s="299">
        <f t="shared" si="9"/>
        <v>0</v>
      </c>
      <c r="U27" s="299">
        <f t="shared" si="9"/>
        <v>0</v>
      </c>
      <c r="V27" s="787">
        <v>0</v>
      </c>
      <c r="W27" s="787"/>
      <c r="X27" s="788"/>
    </row>
    <row r="28" spans="1:35" s="531" customFormat="1">
      <c r="A28" s="524" t="s">
        <v>38</v>
      </c>
      <c r="B28" s="525" t="s">
        <v>39</v>
      </c>
      <c r="C28" s="526" t="s">
        <v>40</v>
      </c>
      <c r="D28" s="527" t="s">
        <v>174</v>
      </c>
      <c r="E28" s="527" t="s">
        <v>173</v>
      </c>
      <c r="F28" s="528">
        <v>0</v>
      </c>
      <c r="G28" s="528">
        <f>F28*0.6</f>
        <v>0</v>
      </c>
      <c r="H28" s="528">
        <v>0</v>
      </c>
      <c r="I28" s="528">
        <f>F28*0.8</f>
        <v>0</v>
      </c>
      <c r="J28" s="529">
        <v>6</v>
      </c>
      <c r="K28" s="527" t="s">
        <v>174</v>
      </c>
      <c r="L28" s="528">
        <v>0</v>
      </c>
      <c r="M28" s="528">
        <f>L28*0.6</f>
        <v>0</v>
      </c>
      <c r="N28" s="528">
        <v>0</v>
      </c>
      <c r="O28" s="528">
        <f>L28*0.8</f>
        <v>0</v>
      </c>
      <c r="P28" s="529">
        <v>0</v>
      </c>
      <c r="Q28" s="530">
        <v>0</v>
      </c>
      <c r="R28" s="530">
        <v>0</v>
      </c>
      <c r="S28" s="530">
        <v>0</v>
      </c>
      <c r="T28" s="530">
        <v>0</v>
      </c>
      <c r="U28" s="530">
        <v>0</v>
      </c>
      <c r="V28" s="785">
        <v>0</v>
      </c>
      <c r="W28" s="785"/>
      <c r="X28" s="786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</row>
    <row r="29" spans="1:35" s="531" customFormat="1" ht="24.75">
      <c r="A29" s="524" t="s">
        <v>41</v>
      </c>
      <c r="B29" s="525" t="s">
        <v>42</v>
      </c>
      <c r="C29" s="526" t="s">
        <v>43</v>
      </c>
      <c r="D29" s="527" t="s">
        <v>174</v>
      </c>
      <c r="E29" s="527" t="s">
        <v>173</v>
      </c>
      <c r="F29" s="528">
        <v>0</v>
      </c>
      <c r="G29" s="528">
        <f>F29*0.6</f>
        <v>0</v>
      </c>
      <c r="H29" s="528">
        <v>0</v>
      </c>
      <c r="I29" s="528">
        <f>F29*0.8</f>
        <v>0</v>
      </c>
      <c r="J29" s="529">
        <v>1</v>
      </c>
      <c r="K29" s="527" t="s">
        <v>174</v>
      </c>
      <c r="L29" s="528">
        <v>0</v>
      </c>
      <c r="M29" s="528">
        <f>L29*0.6</f>
        <v>0</v>
      </c>
      <c r="N29" s="528">
        <v>0</v>
      </c>
      <c r="O29" s="528">
        <f>L29*0.8</f>
        <v>0</v>
      </c>
      <c r="P29" s="529">
        <v>0</v>
      </c>
      <c r="Q29" s="530">
        <v>0</v>
      </c>
      <c r="R29" s="530">
        <v>0</v>
      </c>
      <c r="S29" s="530">
        <v>0</v>
      </c>
      <c r="T29" s="530">
        <v>0</v>
      </c>
      <c r="U29" s="530">
        <v>0</v>
      </c>
      <c r="V29" s="785">
        <v>0</v>
      </c>
      <c r="W29" s="785"/>
      <c r="X29" s="786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</row>
    <row r="30" spans="1:35" ht="31.5">
      <c r="A30" s="298" t="s">
        <v>44</v>
      </c>
      <c r="B30" s="296" t="s">
        <v>45</v>
      </c>
      <c r="C30" s="301" t="s">
        <v>24</v>
      </c>
      <c r="D30" s="288" t="s">
        <v>174</v>
      </c>
      <c r="E30" s="288" t="s">
        <v>173</v>
      </c>
      <c r="F30" s="299">
        <f>F31</f>
        <v>0</v>
      </c>
      <c r="G30" s="299">
        <f>G31</f>
        <v>0</v>
      </c>
      <c r="H30" s="299">
        <f>H31</f>
        <v>0</v>
      </c>
      <c r="I30" s="299">
        <f>I31</f>
        <v>0</v>
      </c>
      <c r="J30" s="302">
        <f>J31</f>
        <v>4</v>
      </c>
      <c r="K30" s="636" t="s">
        <v>174</v>
      </c>
      <c r="L30" s="299">
        <f>L31</f>
        <v>0</v>
      </c>
      <c r="M30" s="299">
        <f>M31</f>
        <v>0</v>
      </c>
      <c r="N30" s="299">
        <f>N31</f>
        <v>0</v>
      </c>
      <c r="O30" s="299">
        <f>O31</f>
        <v>0</v>
      </c>
      <c r="P30" s="302">
        <f>P31</f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f>U31</f>
        <v>0</v>
      </c>
      <c r="V30" s="787">
        <v>0</v>
      </c>
      <c r="W30" s="787"/>
      <c r="X30" s="788"/>
    </row>
    <row r="31" spans="1:35" s="523" customFormat="1" ht="24.75">
      <c r="A31" s="532" t="s">
        <v>46</v>
      </c>
      <c r="B31" s="525" t="s">
        <v>47</v>
      </c>
      <c r="C31" s="526" t="s">
        <v>48</v>
      </c>
      <c r="D31" s="527" t="s">
        <v>174</v>
      </c>
      <c r="E31" s="527" t="s">
        <v>173</v>
      </c>
      <c r="F31" s="528">
        <v>0</v>
      </c>
      <c r="G31" s="528">
        <f>F31*0.6</f>
        <v>0</v>
      </c>
      <c r="H31" s="528">
        <v>0</v>
      </c>
      <c r="I31" s="528">
        <f>F31*0.8</f>
        <v>0</v>
      </c>
      <c r="J31" s="529">
        <v>4</v>
      </c>
      <c r="K31" s="527" t="s">
        <v>174</v>
      </c>
      <c r="L31" s="528">
        <v>0</v>
      </c>
      <c r="M31" s="528">
        <f>L31*0.6</f>
        <v>0</v>
      </c>
      <c r="N31" s="528">
        <v>0</v>
      </c>
      <c r="O31" s="528">
        <f>L31*0.8</f>
        <v>0</v>
      </c>
      <c r="P31" s="529">
        <v>0</v>
      </c>
      <c r="Q31" s="530">
        <v>0</v>
      </c>
      <c r="R31" s="530">
        <v>0</v>
      </c>
      <c r="S31" s="530">
        <v>0</v>
      </c>
      <c r="T31" s="530">
        <v>0</v>
      </c>
      <c r="U31" s="530">
        <v>0</v>
      </c>
      <c r="V31" s="785">
        <v>0</v>
      </c>
      <c r="W31" s="785"/>
      <c r="X31" s="786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</row>
    <row r="32" spans="1:35" ht="63">
      <c r="A32" s="295" t="s">
        <v>49</v>
      </c>
      <c r="B32" s="296" t="s">
        <v>50</v>
      </c>
      <c r="C32" s="301" t="s">
        <v>24</v>
      </c>
      <c r="D32" s="288" t="s">
        <v>174</v>
      </c>
      <c r="E32" s="288" t="s">
        <v>173</v>
      </c>
      <c r="F32" s="299">
        <f>F33</f>
        <v>0</v>
      </c>
      <c r="G32" s="299">
        <f>G33</f>
        <v>0</v>
      </c>
      <c r="H32" s="299">
        <f>H33</f>
        <v>0</v>
      </c>
      <c r="I32" s="299">
        <f>I33</f>
        <v>0</v>
      </c>
      <c r="J32" s="302">
        <f>J33</f>
        <v>3</v>
      </c>
      <c r="K32" s="636" t="s">
        <v>174</v>
      </c>
      <c r="L32" s="299">
        <f>L33</f>
        <v>0</v>
      </c>
      <c r="M32" s="299">
        <f>M33</f>
        <v>0</v>
      </c>
      <c r="N32" s="299">
        <f>N33</f>
        <v>0</v>
      </c>
      <c r="O32" s="299">
        <f>O33</f>
        <v>0</v>
      </c>
      <c r="P32" s="302">
        <f>P33</f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f>U33</f>
        <v>0</v>
      </c>
      <c r="V32" s="787">
        <v>0</v>
      </c>
      <c r="W32" s="787"/>
      <c r="X32" s="788"/>
    </row>
    <row r="33" spans="1:35" s="531" customFormat="1" ht="36.75" customHeight="1">
      <c r="A33" s="532" t="s">
        <v>51</v>
      </c>
      <c r="B33" s="525" t="s">
        <v>52</v>
      </c>
      <c r="C33" s="526" t="s">
        <v>53</v>
      </c>
      <c r="D33" s="527" t="s">
        <v>174</v>
      </c>
      <c r="E33" s="527" t="s">
        <v>173</v>
      </c>
      <c r="F33" s="528">
        <v>0</v>
      </c>
      <c r="G33" s="528">
        <f>F33*0.6</f>
        <v>0</v>
      </c>
      <c r="H33" s="528">
        <v>0</v>
      </c>
      <c r="I33" s="528">
        <f>F33*0.8</f>
        <v>0</v>
      </c>
      <c r="J33" s="529">
        <v>3</v>
      </c>
      <c r="K33" s="527" t="s">
        <v>174</v>
      </c>
      <c r="L33" s="528">
        <v>0</v>
      </c>
      <c r="M33" s="528">
        <f>L33*0.6</f>
        <v>0</v>
      </c>
      <c r="N33" s="528">
        <v>0</v>
      </c>
      <c r="O33" s="528">
        <f>L33*0.8</f>
        <v>0</v>
      </c>
      <c r="P33" s="529">
        <v>0</v>
      </c>
      <c r="Q33" s="530">
        <v>0</v>
      </c>
      <c r="R33" s="530">
        <v>0</v>
      </c>
      <c r="S33" s="530">
        <v>0</v>
      </c>
      <c r="T33" s="530">
        <v>0</v>
      </c>
      <c r="U33" s="530">
        <v>0</v>
      </c>
      <c r="V33" s="785">
        <v>0</v>
      </c>
      <c r="W33" s="785"/>
      <c r="X33" s="786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</row>
    <row r="34" spans="1:35" ht="47.25">
      <c r="A34" s="298" t="s">
        <v>54</v>
      </c>
      <c r="B34" s="296" t="s">
        <v>55</v>
      </c>
      <c r="C34" s="301" t="s">
        <v>24</v>
      </c>
      <c r="D34" s="288" t="s">
        <v>174</v>
      </c>
      <c r="E34" s="288" t="s">
        <v>175</v>
      </c>
      <c r="F34" s="299">
        <v>0</v>
      </c>
      <c r="G34" s="299">
        <f>F34*0.6</f>
        <v>0</v>
      </c>
      <c r="H34" s="299">
        <v>0</v>
      </c>
      <c r="I34" s="299">
        <f>F34*0.8</f>
        <v>0</v>
      </c>
      <c r="J34" s="302">
        <f>J36</f>
        <v>1</v>
      </c>
      <c r="K34" s="636" t="s">
        <v>174</v>
      </c>
      <c r="L34" s="299">
        <v>0</v>
      </c>
      <c r="M34" s="299">
        <f>L34*0.6</f>
        <v>0</v>
      </c>
      <c r="N34" s="299">
        <v>0</v>
      </c>
      <c r="O34" s="299">
        <f>L34*0.8</f>
        <v>0</v>
      </c>
      <c r="P34" s="302">
        <f t="shared" ref="P34:T35" si="10">M34*0.8</f>
        <v>0</v>
      </c>
      <c r="Q34" s="299">
        <f t="shared" si="10"/>
        <v>0</v>
      </c>
      <c r="R34" s="299">
        <f t="shared" si="10"/>
        <v>0</v>
      </c>
      <c r="S34" s="299">
        <f t="shared" si="10"/>
        <v>0</v>
      </c>
      <c r="T34" s="299">
        <f t="shared" si="10"/>
        <v>0</v>
      </c>
      <c r="U34" s="299">
        <f>U36</f>
        <v>0</v>
      </c>
      <c r="V34" s="787">
        <v>0</v>
      </c>
      <c r="W34" s="787"/>
      <c r="X34" s="788"/>
    </row>
    <row r="35" spans="1:35" ht="47.25">
      <c r="A35" s="298" t="s">
        <v>56</v>
      </c>
      <c r="B35" s="296" t="s">
        <v>57</v>
      </c>
      <c r="C35" s="301" t="s">
        <v>24</v>
      </c>
      <c r="D35" s="288" t="s">
        <v>174</v>
      </c>
      <c r="E35" s="288" t="s">
        <v>175</v>
      </c>
      <c r="F35" s="299">
        <v>0</v>
      </c>
      <c r="G35" s="299">
        <f>F35*0.6</f>
        <v>0</v>
      </c>
      <c r="H35" s="299">
        <v>0</v>
      </c>
      <c r="I35" s="299">
        <f>F35*0.8</f>
        <v>0</v>
      </c>
      <c r="J35" s="302">
        <f>J36</f>
        <v>1</v>
      </c>
      <c r="K35" s="636" t="s">
        <v>174</v>
      </c>
      <c r="L35" s="299">
        <v>0</v>
      </c>
      <c r="M35" s="299">
        <f>L35*0.6</f>
        <v>0</v>
      </c>
      <c r="N35" s="299">
        <v>0</v>
      </c>
      <c r="O35" s="299">
        <f>L35*0.8</f>
        <v>0</v>
      </c>
      <c r="P35" s="302">
        <f t="shared" si="10"/>
        <v>0</v>
      </c>
      <c r="Q35" s="299">
        <f t="shared" si="10"/>
        <v>0</v>
      </c>
      <c r="R35" s="299">
        <f t="shared" si="10"/>
        <v>0</v>
      </c>
      <c r="S35" s="299">
        <f t="shared" si="10"/>
        <v>0</v>
      </c>
      <c r="T35" s="299">
        <f t="shared" si="10"/>
        <v>0</v>
      </c>
      <c r="U35" s="299">
        <f>U36</f>
        <v>0</v>
      </c>
      <c r="V35" s="787">
        <v>0</v>
      </c>
      <c r="W35" s="787"/>
      <c r="X35" s="788"/>
    </row>
    <row r="36" spans="1:35" s="531" customFormat="1" ht="36.75">
      <c r="A36" s="532" t="s">
        <v>58</v>
      </c>
      <c r="B36" s="525" t="s">
        <v>59</v>
      </c>
      <c r="C36" s="526" t="s">
        <v>60</v>
      </c>
      <c r="D36" s="527" t="s">
        <v>174</v>
      </c>
      <c r="E36" s="527" t="s">
        <v>175</v>
      </c>
      <c r="F36" s="528">
        <v>0</v>
      </c>
      <c r="G36" s="528">
        <f>F36*0.6</f>
        <v>0</v>
      </c>
      <c r="H36" s="528">
        <v>0</v>
      </c>
      <c r="I36" s="528">
        <f>F36*0.8</f>
        <v>0</v>
      </c>
      <c r="J36" s="529">
        <v>1</v>
      </c>
      <c r="K36" s="527" t="s">
        <v>174</v>
      </c>
      <c r="L36" s="528">
        <v>0</v>
      </c>
      <c r="M36" s="528">
        <f>L36*0.6</f>
        <v>0</v>
      </c>
      <c r="N36" s="528">
        <v>0</v>
      </c>
      <c r="O36" s="528">
        <f>L36*0.8</f>
        <v>0</v>
      </c>
      <c r="P36" s="529">
        <v>0</v>
      </c>
      <c r="Q36" s="528">
        <v>0</v>
      </c>
      <c r="R36" s="528">
        <v>0</v>
      </c>
      <c r="S36" s="528">
        <v>0</v>
      </c>
      <c r="T36" s="528">
        <v>0</v>
      </c>
      <c r="U36" s="528">
        <v>0</v>
      </c>
      <c r="V36" s="785">
        <v>0</v>
      </c>
      <c r="W36" s="785"/>
      <c r="X36" s="786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</row>
    <row r="37" spans="1:35" ht="47.25">
      <c r="A37" s="298" t="s">
        <v>61</v>
      </c>
      <c r="B37" s="296" t="s">
        <v>62</v>
      </c>
      <c r="C37" s="305" t="s">
        <v>24</v>
      </c>
      <c r="D37" s="288" t="s">
        <v>174</v>
      </c>
      <c r="E37" s="288" t="s">
        <v>1077</v>
      </c>
      <c r="F37" s="306">
        <f>SUM(F38:F48)</f>
        <v>1.2</v>
      </c>
      <c r="G37" s="306">
        <f t="shared" ref="G37:J37" si="11">SUM(G38:G48)</f>
        <v>0.72</v>
      </c>
      <c r="H37" s="306">
        <f t="shared" si="11"/>
        <v>5.4</v>
      </c>
      <c r="I37" s="306">
        <f t="shared" si="11"/>
        <v>2.9600000000000004</v>
      </c>
      <c r="J37" s="306">
        <f t="shared" si="11"/>
        <v>1</v>
      </c>
      <c r="K37" s="636" t="s">
        <v>174</v>
      </c>
      <c r="L37" s="306">
        <f t="shared" ref="L37:U37" si="12">SUM(L38:L48)</f>
        <v>0</v>
      </c>
      <c r="M37" s="306">
        <f t="shared" si="12"/>
        <v>0</v>
      </c>
      <c r="N37" s="306">
        <f t="shared" si="12"/>
        <v>0</v>
      </c>
      <c r="O37" s="306">
        <f t="shared" si="12"/>
        <v>0</v>
      </c>
      <c r="P37" s="307">
        <f t="shared" si="12"/>
        <v>0</v>
      </c>
      <c r="Q37" s="306">
        <f t="shared" si="12"/>
        <v>0</v>
      </c>
      <c r="R37" s="306">
        <f t="shared" si="12"/>
        <v>0</v>
      </c>
      <c r="S37" s="306">
        <f t="shared" si="12"/>
        <v>0</v>
      </c>
      <c r="T37" s="306">
        <f t="shared" si="12"/>
        <v>0</v>
      </c>
      <c r="U37" s="306">
        <f t="shared" si="12"/>
        <v>0</v>
      </c>
      <c r="V37" s="787">
        <v>0</v>
      </c>
      <c r="W37" s="787"/>
      <c r="X37" s="788"/>
    </row>
    <row r="38" spans="1:35" s="531" customFormat="1" ht="36.75">
      <c r="A38" s="532" t="s">
        <v>63</v>
      </c>
      <c r="B38" s="533" t="s">
        <v>64</v>
      </c>
      <c r="C38" s="526" t="s">
        <v>65</v>
      </c>
      <c r="D38" s="527" t="s">
        <v>174</v>
      </c>
      <c r="E38" s="527" t="s">
        <v>175</v>
      </c>
      <c r="F38" s="528">
        <v>0</v>
      </c>
      <c r="G38" s="528">
        <v>0</v>
      </c>
      <c r="H38" s="528">
        <v>1.7</v>
      </c>
      <c r="I38" s="528">
        <v>0</v>
      </c>
      <c r="J38" s="529">
        <v>0</v>
      </c>
      <c r="K38" s="527" t="s">
        <v>174</v>
      </c>
      <c r="L38" s="528">
        <v>0</v>
      </c>
      <c r="M38" s="528">
        <v>0</v>
      </c>
      <c r="N38" s="528">
        <v>0</v>
      </c>
      <c r="O38" s="528">
        <v>0</v>
      </c>
      <c r="P38" s="529">
        <v>0</v>
      </c>
      <c r="Q38" s="528">
        <v>0</v>
      </c>
      <c r="R38" s="528">
        <v>0</v>
      </c>
      <c r="S38" s="528">
        <v>0</v>
      </c>
      <c r="T38" s="528">
        <v>0</v>
      </c>
      <c r="U38" s="528">
        <v>0</v>
      </c>
      <c r="V38" s="785">
        <v>0</v>
      </c>
      <c r="W38" s="785"/>
      <c r="X38" s="786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</row>
    <row r="39" spans="1:35" s="531" customFormat="1" ht="36.75">
      <c r="A39" s="532" t="s">
        <v>66</v>
      </c>
      <c r="B39" s="533" t="s">
        <v>67</v>
      </c>
      <c r="C39" s="526" t="s">
        <v>68</v>
      </c>
      <c r="D39" s="527" t="s">
        <v>174</v>
      </c>
      <c r="E39" s="527" t="s">
        <v>174</v>
      </c>
      <c r="F39" s="528">
        <v>0</v>
      </c>
      <c r="G39" s="528">
        <v>0</v>
      </c>
      <c r="H39" s="528">
        <v>0</v>
      </c>
      <c r="I39" s="528">
        <f>H39*0.8</f>
        <v>0</v>
      </c>
      <c r="J39" s="529">
        <v>0</v>
      </c>
      <c r="K39" s="527" t="s">
        <v>174</v>
      </c>
      <c r="L39" s="528">
        <v>0</v>
      </c>
      <c r="M39" s="528">
        <v>0</v>
      </c>
      <c r="N39" s="528">
        <v>0</v>
      </c>
      <c r="O39" s="528">
        <v>0</v>
      </c>
      <c r="P39" s="529">
        <v>0</v>
      </c>
      <c r="Q39" s="528">
        <v>0</v>
      </c>
      <c r="R39" s="528">
        <v>0</v>
      </c>
      <c r="S39" s="528">
        <v>0</v>
      </c>
      <c r="T39" s="528">
        <v>0</v>
      </c>
      <c r="U39" s="528">
        <v>0</v>
      </c>
      <c r="V39" s="785">
        <v>0</v>
      </c>
      <c r="W39" s="785"/>
      <c r="X39" s="786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</row>
    <row r="40" spans="1:35" s="531" customFormat="1" ht="41.25" customHeight="1">
      <c r="A40" s="532" t="s">
        <v>69</v>
      </c>
      <c r="B40" s="533" t="s">
        <v>70</v>
      </c>
      <c r="C40" s="526" t="s">
        <v>71</v>
      </c>
      <c r="D40" s="527" t="s">
        <v>174</v>
      </c>
      <c r="E40" s="527" t="s">
        <v>174</v>
      </c>
      <c r="F40" s="528">
        <v>0</v>
      </c>
      <c r="G40" s="528">
        <v>0</v>
      </c>
      <c r="H40" s="528">
        <v>0</v>
      </c>
      <c r="I40" s="528">
        <v>0</v>
      </c>
      <c r="J40" s="529">
        <v>0</v>
      </c>
      <c r="K40" s="527" t="s">
        <v>174</v>
      </c>
      <c r="L40" s="528">
        <v>0</v>
      </c>
      <c r="M40" s="528">
        <v>0</v>
      </c>
      <c r="N40" s="528">
        <v>0</v>
      </c>
      <c r="O40" s="528">
        <f>L40*0.8</f>
        <v>0</v>
      </c>
      <c r="P40" s="529">
        <v>0</v>
      </c>
      <c r="Q40" s="528">
        <v>0</v>
      </c>
      <c r="R40" s="528">
        <v>0</v>
      </c>
      <c r="S40" s="528">
        <v>0</v>
      </c>
      <c r="T40" s="528">
        <v>0</v>
      </c>
      <c r="U40" s="528">
        <v>0</v>
      </c>
      <c r="V40" s="785">
        <v>0</v>
      </c>
      <c r="W40" s="785"/>
      <c r="X40" s="786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</row>
    <row r="41" spans="1:35" s="531" customFormat="1" ht="24.75">
      <c r="A41" s="532" t="s">
        <v>72</v>
      </c>
      <c r="B41" s="533" t="s">
        <v>73</v>
      </c>
      <c r="C41" s="526" t="s">
        <v>74</v>
      </c>
      <c r="D41" s="527" t="s">
        <v>174</v>
      </c>
      <c r="E41" s="527" t="s">
        <v>174</v>
      </c>
      <c r="F41" s="528">
        <v>0</v>
      </c>
      <c r="G41" s="528">
        <v>0</v>
      </c>
      <c r="H41" s="528">
        <v>0</v>
      </c>
      <c r="I41" s="528">
        <v>0</v>
      </c>
      <c r="J41" s="529">
        <v>0</v>
      </c>
      <c r="K41" s="527" t="s">
        <v>174</v>
      </c>
      <c r="L41" s="528">
        <v>0</v>
      </c>
      <c r="M41" s="528">
        <v>0</v>
      </c>
      <c r="N41" s="528">
        <v>0</v>
      </c>
      <c r="O41" s="528">
        <v>0</v>
      </c>
      <c r="P41" s="529">
        <v>0</v>
      </c>
      <c r="Q41" s="528">
        <v>0</v>
      </c>
      <c r="R41" s="528">
        <v>0</v>
      </c>
      <c r="S41" s="528">
        <v>0</v>
      </c>
      <c r="T41" s="528">
        <v>0</v>
      </c>
      <c r="U41" s="528">
        <v>0</v>
      </c>
      <c r="V41" s="785">
        <v>0</v>
      </c>
      <c r="W41" s="785"/>
      <c r="X41" s="786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</row>
    <row r="42" spans="1:35" s="531" customFormat="1" ht="36.75">
      <c r="A42" s="532" t="s">
        <v>75</v>
      </c>
      <c r="B42" s="533" t="s">
        <v>76</v>
      </c>
      <c r="C42" s="526" t="s">
        <v>77</v>
      </c>
      <c r="D42" s="527" t="s">
        <v>174</v>
      </c>
      <c r="E42" s="527"/>
      <c r="F42" s="528">
        <v>0</v>
      </c>
      <c r="G42" s="528">
        <v>0</v>
      </c>
      <c r="H42" s="528">
        <v>0</v>
      </c>
      <c r="I42" s="528">
        <v>0</v>
      </c>
      <c r="J42" s="529">
        <v>0</v>
      </c>
      <c r="K42" s="527" t="s">
        <v>174</v>
      </c>
      <c r="L42" s="528">
        <v>0</v>
      </c>
      <c r="M42" s="528">
        <v>0</v>
      </c>
      <c r="N42" s="528">
        <v>0</v>
      </c>
      <c r="O42" s="528">
        <v>0</v>
      </c>
      <c r="P42" s="529">
        <v>0</v>
      </c>
      <c r="Q42" s="528">
        <v>0</v>
      </c>
      <c r="R42" s="528">
        <v>0</v>
      </c>
      <c r="S42" s="528">
        <v>0</v>
      </c>
      <c r="T42" s="528">
        <v>0</v>
      </c>
      <c r="U42" s="528">
        <v>0</v>
      </c>
      <c r="V42" s="785">
        <v>0</v>
      </c>
      <c r="W42" s="785"/>
      <c r="X42" s="786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</row>
    <row r="43" spans="1:35" s="531" customFormat="1" ht="24.75">
      <c r="A43" s="532" t="s">
        <v>78</v>
      </c>
      <c r="B43" s="533" t="s">
        <v>79</v>
      </c>
      <c r="C43" s="526" t="s">
        <v>80</v>
      </c>
      <c r="D43" s="527" t="s">
        <v>174</v>
      </c>
      <c r="E43" s="527" t="s">
        <v>174</v>
      </c>
      <c r="F43" s="528">
        <v>0</v>
      </c>
      <c r="G43" s="528">
        <v>0</v>
      </c>
      <c r="H43" s="528">
        <v>0</v>
      </c>
      <c r="I43" s="528">
        <v>0</v>
      </c>
      <c r="J43" s="529">
        <v>0</v>
      </c>
      <c r="K43" s="527" t="s">
        <v>174</v>
      </c>
      <c r="L43" s="528">
        <v>0</v>
      </c>
      <c r="M43" s="528">
        <v>0</v>
      </c>
      <c r="N43" s="528">
        <v>0</v>
      </c>
      <c r="O43" s="528">
        <v>0</v>
      </c>
      <c r="P43" s="529">
        <v>0</v>
      </c>
      <c r="Q43" s="528">
        <v>0</v>
      </c>
      <c r="R43" s="528">
        <v>0</v>
      </c>
      <c r="S43" s="528">
        <v>0</v>
      </c>
      <c r="T43" s="528">
        <v>0</v>
      </c>
      <c r="U43" s="528">
        <v>0</v>
      </c>
      <c r="V43" s="785">
        <v>0</v>
      </c>
      <c r="W43" s="785"/>
      <c r="X43" s="786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</row>
    <row r="44" spans="1:35" s="523" customFormat="1" ht="36.75">
      <c r="A44" s="532" t="s">
        <v>81</v>
      </c>
      <c r="B44" s="533" t="s">
        <v>82</v>
      </c>
      <c r="C44" s="526" t="s">
        <v>83</v>
      </c>
      <c r="D44" s="527" t="s">
        <v>174</v>
      </c>
      <c r="E44" s="527" t="s">
        <v>173</v>
      </c>
      <c r="F44" s="528">
        <v>1.2</v>
      </c>
      <c r="G44" s="528">
        <f>F44*0.6</f>
        <v>0.72</v>
      </c>
      <c r="H44" s="528">
        <v>3.7</v>
      </c>
      <c r="I44" s="528">
        <f>H44*0.8</f>
        <v>2.9600000000000004</v>
      </c>
      <c r="J44" s="529">
        <v>0</v>
      </c>
      <c r="K44" s="527" t="s">
        <v>174</v>
      </c>
      <c r="L44" s="528">
        <v>0</v>
      </c>
      <c r="M44" s="528">
        <v>0</v>
      </c>
      <c r="N44" s="528">
        <v>0</v>
      </c>
      <c r="O44" s="528">
        <v>0</v>
      </c>
      <c r="P44" s="529">
        <v>0</v>
      </c>
      <c r="Q44" s="528">
        <v>0</v>
      </c>
      <c r="R44" s="528">
        <v>0</v>
      </c>
      <c r="S44" s="528">
        <v>0</v>
      </c>
      <c r="T44" s="528">
        <v>0</v>
      </c>
      <c r="U44" s="528">
        <v>0</v>
      </c>
      <c r="V44" s="785">
        <v>0</v>
      </c>
      <c r="W44" s="785"/>
      <c r="X44" s="786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</row>
    <row r="45" spans="1:35" s="531" customFormat="1" ht="36">
      <c r="A45" s="532" t="s">
        <v>84</v>
      </c>
      <c r="B45" s="534" t="s">
        <v>85</v>
      </c>
      <c r="C45" s="526" t="s">
        <v>86</v>
      </c>
      <c r="D45" s="527" t="s">
        <v>174</v>
      </c>
      <c r="E45" s="527" t="s">
        <v>173</v>
      </c>
      <c r="F45" s="528">
        <v>0</v>
      </c>
      <c r="G45" s="528">
        <v>0</v>
      </c>
      <c r="H45" s="528">
        <v>0</v>
      </c>
      <c r="I45" s="528">
        <v>0</v>
      </c>
      <c r="J45" s="529">
        <v>1</v>
      </c>
      <c r="K45" s="527" t="s">
        <v>174</v>
      </c>
      <c r="L45" s="528">
        <v>0</v>
      </c>
      <c r="M45" s="528">
        <v>0</v>
      </c>
      <c r="N45" s="528">
        <v>0</v>
      </c>
      <c r="O45" s="528">
        <v>0</v>
      </c>
      <c r="P45" s="529">
        <v>0</v>
      </c>
      <c r="Q45" s="528">
        <v>0</v>
      </c>
      <c r="R45" s="528">
        <v>0</v>
      </c>
      <c r="S45" s="528">
        <v>0</v>
      </c>
      <c r="T45" s="528">
        <v>0</v>
      </c>
      <c r="U45" s="528">
        <v>0</v>
      </c>
      <c r="V45" s="785">
        <v>0</v>
      </c>
      <c r="W45" s="785"/>
      <c r="X45" s="786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</row>
    <row r="46" spans="1:35" s="531" customFormat="1" ht="36">
      <c r="A46" s="532" t="s">
        <v>87</v>
      </c>
      <c r="B46" s="534" t="s">
        <v>88</v>
      </c>
      <c r="C46" s="526" t="s">
        <v>89</v>
      </c>
      <c r="D46" s="527" t="s">
        <v>174</v>
      </c>
      <c r="E46" s="527" t="s">
        <v>174</v>
      </c>
      <c r="F46" s="528">
        <v>0</v>
      </c>
      <c r="G46" s="528">
        <f>F46*0.6</f>
        <v>0</v>
      </c>
      <c r="H46" s="528">
        <v>0</v>
      </c>
      <c r="I46" s="528">
        <v>0</v>
      </c>
      <c r="J46" s="529">
        <v>0</v>
      </c>
      <c r="K46" s="527" t="s">
        <v>174</v>
      </c>
      <c r="L46" s="528">
        <v>0</v>
      </c>
      <c r="M46" s="528">
        <v>0</v>
      </c>
      <c r="N46" s="528">
        <v>0</v>
      </c>
      <c r="O46" s="528">
        <v>0</v>
      </c>
      <c r="P46" s="529">
        <v>0</v>
      </c>
      <c r="Q46" s="528">
        <v>0</v>
      </c>
      <c r="R46" s="528">
        <v>0</v>
      </c>
      <c r="S46" s="528">
        <v>0</v>
      </c>
      <c r="T46" s="528">
        <v>0</v>
      </c>
      <c r="U46" s="528">
        <v>0</v>
      </c>
      <c r="V46" s="785">
        <v>0</v>
      </c>
      <c r="W46" s="785"/>
      <c r="X46" s="786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</row>
    <row r="47" spans="1:35" s="531" customFormat="1" ht="24.75">
      <c r="A47" s="532" t="s">
        <v>90</v>
      </c>
      <c r="B47" s="533" t="s">
        <v>91</v>
      </c>
      <c r="C47" s="526" t="s">
        <v>92</v>
      </c>
      <c r="D47" s="527" t="s">
        <v>174</v>
      </c>
      <c r="E47" s="527" t="s">
        <v>174</v>
      </c>
      <c r="F47" s="528">
        <v>0</v>
      </c>
      <c r="G47" s="528">
        <v>0</v>
      </c>
      <c r="H47" s="528">
        <v>0</v>
      </c>
      <c r="I47" s="528">
        <v>0</v>
      </c>
      <c r="J47" s="529">
        <v>0</v>
      </c>
      <c r="K47" s="527" t="s">
        <v>174</v>
      </c>
      <c r="L47" s="528">
        <v>0</v>
      </c>
      <c r="M47" s="528">
        <v>0</v>
      </c>
      <c r="N47" s="528">
        <v>0</v>
      </c>
      <c r="O47" s="528">
        <v>0</v>
      </c>
      <c r="P47" s="529">
        <v>0</v>
      </c>
      <c r="Q47" s="528">
        <v>0</v>
      </c>
      <c r="R47" s="528">
        <v>0</v>
      </c>
      <c r="S47" s="528">
        <v>0</v>
      </c>
      <c r="T47" s="528">
        <v>0</v>
      </c>
      <c r="U47" s="528">
        <v>0</v>
      </c>
      <c r="V47" s="785">
        <v>0</v>
      </c>
      <c r="W47" s="785"/>
      <c r="X47" s="786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</row>
    <row r="48" spans="1:35" s="531" customFormat="1" ht="24.75">
      <c r="A48" s="532" t="s">
        <v>93</v>
      </c>
      <c r="B48" s="533" t="s">
        <v>94</v>
      </c>
      <c r="C48" s="526" t="s">
        <v>95</v>
      </c>
      <c r="D48" s="527" t="s">
        <v>174</v>
      </c>
      <c r="E48" s="527" t="s">
        <v>174</v>
      </c>
      <c r="F48" s="528">
        <v>0</v>
      </c>
      <c r="G48" s="528">
        <v>0</v>
      </c>
      <c r="H48" s="528">
        <v>0</v>
      </c>
      <c r="I48" s="528">
        <v>0</v>
      </c>
      <c r="J48" s="529">
        <v>0</v>
      </c>
      <c r="K48" s="527" t="s">
        <v>174</v>
      </c>
      <c r="L48" s="528">
        <v>0</v>
      </c>
      <c r="M48" s="528">
        <v>0</v>
      </c>
      <c r="N48" s="528">
        <v>0</v>
      </c>
      <c r="O48" s="528">
        <v>0</v>
      </c>
      <c r="P48" s="529">
        <v>0</v>
      </c>
      <c r="Q48" s="528">
        <v>0</v>
      </c>
      <c r="R48" s="528">
        <v>0</v>
      </c>
      <c r="S48" s="528">
        <v>0</v>
      </c>
      <c r="T48" s="528">
        <v>0</v>
      </c>
      <c r="U48" s="528">
        <v>0</v>
      </c>
      <c r="V48" s="785">
        <v>0</v>
      </c>
      <c r="W48" s="785"/>
      <c r="X48" s="786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</row>
    <row r="49" spans="1:35" s="531" customFormat="1" ht="31.5">
      <c r="A49" s="692" t="s">
        <v>96</v>
      </c>
      <c r="B49" s="693" t="s">
        <v>97</v>
      </c>
      <c r="C49" s="694" t="s">
        <v>24</v>
      </c>
      <c r="D49" s="675" t="s">
        <v>174</v>
      </c>
      <c r="E49" s="675" t="s">
        <v>1102</v>
      </c>
      <c r="F49" s="695">
        <f>SUM(F50:F59)</f>
        <v>0</v>
      </c>
      <c r="G49" s="695">
        <f t="shared" ref="G49:J49" si="13">SUM(G50:G59)</f>
        <v>0</v>
      </c>
      <c r="H49" s="695">
        <f t="shared" si="13"/>
        <v>0</v>
      </c>
      <c r="I49" s="695">
        <f t="shared" si="13"/>
        <v>0</v>
      </c>
      <c r="J49" s="695">
        <f t="shared" si="13"/>
        <v>7</v>
      </c>
      <c r="K49" s="695" t="s">
        <v>174</v>
      </c>
      <c r="L49" s="695">
        <f t="shared" ref="L49" si="14">SUM(L50:L59)</f>
        <v>0</v>
      </c>
      <c r="M49" s="695">
        <f t="shared" ref="M49" si="15">SUM(M50:M59)</f>
        <v>0</v>
      </c>
      <c r="N49" s="695">
        <f t="shared" ref="N49" si="16">SUM(N50:N59)</f>
        <v>0</v>
      </c>
      <c r="O49" s="695">
        <f t="shared" ref="O49" si="17">SUM(O50:O59)</f>
        <v>0</v>
      </c>
      <c r="P49" s="696">
        <f t="shared" ref="P49" si="18">SUM(P50:P59)</f>
        <v>0</v>
      </c>
      <c r="Q49" s="697">
        <f t="shared" ref="Q49" si="19">SUM(Q50:Q59)</f>
        <v>0</v>
      </c>
      <c r="R49" s="697">
        <f t="shared" ref="R49" si="20">SUM(R50:R59)</f>
        <v>0</v>
      </c>
      <c r="S49" s="697">
        <f t="shared" ref="S49" si="21">SUM(S50:S59)</f>
        <v>0</v>
      </c>
      <c r="T49" s="697">
        <f t="shared" ref="T49" si="22">SUM(T50:T59)</f>
        <v>0</v>
      </c>
      <c r="U49" s="697">
        <f t="shared" ref="U49" si="23">SUM(U50:U59)</f>
        <v>0</v>
      </c>
      <c r="V49" s="787">
        <v>0</v>
      </c>
      <c r="W49" s="787"/>
      <c r="X49" s="788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</row>
    <row r="50" spans="1:35" s="531" customFormat="1" ht="33.75" customHeight="1">
      <c r="A50" s="532" t="s">
        <v>98</v>
      </c>
      <c r="B50" s="535" t="s">
        <v>99</v>
      </c>
      <c r="C50" s="526" t="s">
        <v>100</v>
      </c>
      <c r="D50" s="527" t="s">
        <v>174</v>
      </c>
      <c r="E50" s="527" t="s">
        <v>174</v>
      </c>
      <c r="F50" s="528">
        <v>0</v>
      </c>
      <c r="G50" s="528">
        <v>0</v>
      </c>
      <c r="H50" s="528">
        <v>0</v>
      </c>
      <c r="I50" s="528">
        <v>0</v>
      </c>
      <c r="J50" s="529">
        <v>0</v>
      </c>
      <c r="K50" s="527" t="s">
        <v>174</v>
      </c>
      <c r="L50" s="528">
        <v>0</v>
      </c>
      <c r="M50" s="528">
        <f>L50*0.6</f>
        <v>0</v>
      </c>
      <c r="N50" s="528">
        <v>0</v>
      </c>
      <c r="O50" s="528">
        <f>L50*0.8</f>
        <v>0</v>
      </c>
      <c r="P50" s="529">
        <v>0</v>
      </c>
      <c r="Q50" s="528">
        <v>0</v>
      </c>
      <c r="R50" s="528">
        <v>0</v>
      </c>
      <c r="S50" s="528">
        <v>0</v>
      </c>
      <c r="T50" s="528">
        <v>0</v>
      </c>
      <c r="U50" s="528">
        <v>0</v>
      </c>
      <c r="V50" s="785">
        <v>0</v>
      </c>
      <c r="W50" s="785"/>
      <c r="X50" s="786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</row>
    <row r="51" spans="1:35" s="523" customFormat="1" ht="36" customHeight="1">
      <c r="A51" s="532" t="s">
        <v>101</v>
      </c>
      <c r="B51" s="535" t="s">
        <v>102</v>
      </c>
      <c r="C51" s="526" t="s">
        <v>103</v>
      </c>
      <c r="D51" s="527" t="s">
        <v>174</v>
      </c>
      <c r="E51" s="527" t="s">
        <v>174</v>
      </c>
      <c r="F51" s="528">
        <v>0</v>
      </c>
      <c r="G51" s="528">
        <f>F51*0.6</f>
        <v>0</v>
      </c>
      <c r="H51" s="528">
        <v>0</v>
      </c>
      <c r="I51" s="528">
        <v>0</v>
      </c>
      <c r="J51" s="529">
        <v>0</v>
      </c>
      <c r="K51" s="527" t="s">
        <v>174</v>
      </c>
      <c r="L51" s="528">
        <v>0</v>
      </c>
      <c r="M51" s="528">
        <f>L51*0.6</f>
        <v>0</v>
      </c>
      <c r="N51" s="528">
        <v>0</v>
      </c>
      <c r="O51" s="528">
        <f>L51*0.8</f>
        <v>0</v>
      </c>
      <c r="P51" s="529">
        <v>0</v>
      </c>
      <c r="Q51" s="528">
        <v>0</v>
      </c>
      <c r="R51" s="528">
        <v>0</v>
      </c>
      <c r="S51" s="528">
        <v>0</v>
      </c>
      <c r="T51" s="528">
        <v>0</v>
      </c>
      <c r="U51" s="528">
        <v>0</v>
      </c>
      <c r="V51" s="785">
        <v>0</v>
      </c>
      <c r="W51" s="785"/>
      <c r="X51" s="786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</row>
    <row r="52" spans="1:35" s="531" customFormat="1" ht="42" customHeight="1">
      <c r="A52" s="532" t="s">
        <v>104</v>
      </c>
      <c r="B52" s="535" t="s">
        <v>105</v>
      </c>
      <c r="C52" s="526" t="s">
        <v>106</v>
      </c>
      <c r="D52" s="527" t="s">
        <v>174</v>
      </c>
      <c r="E52" s="527" t="s">
        <v>174</v>
      </c>
      <c r="F52" s="528">
        <v>0</v>
      </c>
      <c r="G52" s="528">
        <v>0</v>
      </c>
      <c r="H52" s="528">
        <v>0</v>
      </c>
      <c r="I52" s="528">
        <f>F52*0.8</f>
        <v>0</v>
      </c>
      <c r="J52" s="529">
        <v>0</v>
      </c>
      <c r="K52" s="527" t="s">
        <v>174</v>
      </c>
      <c r="L52" s="528">
        <v>0</v>
      </c>
      <c r="M52" s="528">
        <f>L52*0.6</f>
        <v>0</v>
      </c>
      <c r="N52" s="528">
        <v>0</v>
      </c>
      <c r="O52" s="528">
        <f>L52*0.8</f>
        <v>0</v>
      </c>
      <c r="P52" s="529">
        <v>0</v>
      </c>
      <c r="Q52" s="528">
        <v>0</v>
      </c>
      <c r="R52" s="528">
        <v>0</v>
      </c>
      <c r="S52" s="528">
        <v>0</v>
      </c>
      <c r="T52" s="528">
        <v>0</v>
      </c>
      <c r="U52" s="528">
        <v>0</v>
      </c>
      <c r="V52" s="785">
        <v>0</v>
      </c>
      <c r="W52" s="785"/>
      <c r="X52" s="786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</row>
    <row r="53" spans="1:35" s="531" customFormat="1" ht="32.25" customHeight="1">
      <c r="A53" s="532" t="s">
        <v>107</v>
      </c>
      <c r="B53" s="535" t="s">
        <v>108</v>
      </c>
      <c r="C53" s="526" t="s">
        <v>109</v>
      </c>
      <c r="D53" s="527" t="s">
        <v>174</v>
      </c>
      <c r="E53" s="527" t="s">
        <v>175</v>
      </c>
      <c r="F53" s="528">
        <v>0</v>
      </c>
      <c r="G53" s="528">
        <v>0</v>
      </c>
      <c r="H53" s="528">
        <v>0</v>
      </c>
      <c r="I53" s="528">
        <v>0</v>
      </c>
      <c r="J53" s="529">
        <v>2</v>
      </c>
      <c r="K53" s="527" t="s">
        <v>174</v>
      </c>
      <c r="L53" s="528">
        <v>0</v>
      </c>
      <c r="M53" s="528">
        <v>0</v>
      </c>
      <c r="N53" s="528">
        <v>0</v>
      </c>
      <c r="O53" s="528">
        <v>0</v>
      </c>
      <c r="P53" s="529">
        <v>0</v>
      </c>
      <c r="Q53" s="528">
        <v>0</v>
      </c>
      <c r="R53" s="528">
        <v>0</v>
      </c>
      <c r="S53" s="528">
        <v>0</v>
      </c>
      <c r="T53" s="528">
        <v>0</v>
      </c>
      <c r="U53" s="528">
        <v>0</v>
      </c>
      <c r="V53" s="785">
        <v>0</v>
      </c>
      <c r="W53" s="785"/>
      <c r="X53" s="786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</row>
    <row r="54" spans="1:35" s="531" customFormat="1" ht="24" customHeight="1">
      <c r="A54" s="532" t="s">
        <v>110</v>
      </c>
      <c r="B54" s="535" t="s">
        <v>111</v>
      </c>
      <c r="C54" s="526" t="s">
        <v>112</v>
      </c>
      <c r="D54" s="527" t="s">
        <v>174</v>
      </c>
      <c r="E54" s="527" t="s">
        <v>175</v>
      </c>
      <c r="F54" s="528">
        <v>0</v>
      </c>
      <c r="G54" s="528">
        <v>0</v>
      </c>
      <c r="H54" s="528">
        <v>0</v>
      </c>
      <c r="I54" s="528">
        <v>0</v>
      </c>
      <c r="J54" s="529">
        <v>3</v>
      </c>
      <c r="K54" s="527" t="s">
        <v>174</v>
      </c>
      <c r="L54" s="528">
        <v>0</v>
      </c>
      <c r="M54" s="528">
        <v>0</v>
      </c>
      <c r="N54" s="528">
        <v>0</v>
      </c>
      <c r="O54" s="528">
        <v>0</v>
      </c>
      <c r="P54" s="529">
        <v>0</v>
      </c>
      <c r="Q54" s="528">
        <v>0</v>
      </c>
      <c r="R54" s="528">
        <v>0</v>
      </c>
      <c r="S54" s="528">
        <v>0</v>
      </c>
      <c r="T54" s="528">
        <v>0</v>
      </c>
      <c r="U54" s="528">
        <v>0</v>
      </c>
      <c r="V54" s="785">
        <v>0</v>
      </c>
      <c r="W54" s="785"/>
      <c r="X54" s="786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</row>
    <row r="55" spans="1:35" s="531" customFormat="1">
      <c r="A55" s="532" t="s">
        <v>113</v>
      </c>
      <c r="B55" s="535" t="s">
        <v>114</v>
      </c>
      <c r="C55" s="526" t="s">
        <v>115</v>
      </c>
      <c r="D55" s="527" t="s">
        <v>174</v>
      </c>
      <c r="E55" s="527"/>
      <c r="F55" s="528">
        <v>0</v>
      </c>
      <c r="G55" s="528">
        <v>0</v>
      </c>
      <c r="H55" s="528">
        <v>0</v>
      </c>
      <c r="I55" s="528">
        <v>0</v>
      </c>
      <c r="J55" s="529">
        <v>0</v>
      </c>
      <c r="K55" s="527" t="s">
        <v>174</v>
      </c>
      <c r="L55" s="528">
        <v>0</v>
      </c>
      <c r="M55" s="528">
        <f>L55*0.6</f>
        <v>0</v>
      </c>
      <c r="N55" s="528">
        <v>0</v>
      </c>
      <c r="O55" s="528">
        <v>0</v>
      </c>
      <c r="P55" s="529">
        <v>0</v>
      </c>
      <c r="Q55" s="528">
        <v>0</v>
      </c>
      <c r="R55" s="528">
        <v>0</v>
      </c>
      <c r="S55" s="528">
        <v>0</v>
      </c>
      <c r="T55" s="528">
        <v>0</v>
      </c>
      <c r="U55" s="528">
        <v>0</v>
      </c>
      <c r="V55" s="785">
        <v>0</v>
      </c>
      <c r="W55" s="785"/>
      <c r="X55" s="786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</row>
    <row r="56" spans="1:35" s="523" customFormat="1" ht="48">
      <c r="A56" s="532" t="s">
        <v>116</v>
      </c>
      <c r="B56" s="535" t="s">
        <v>117</v>
      </c>
      <c r="C56" s="526" t="s">
        <v>118</v>
      </c>
      <c r="D56" s="527" t="s">
        <v>174</v>
      </c>
      <c r="E56" s="527" t="s">
        <v>173</v>
      </c>
      <c r="F56" s="528">
        <v>0</v>
      </c>
      <c r="G56" s="528">
        <f>F56*0.6</f>
        <v>0</v>
      </c>
      <c r="H56" s="528">
        <v>0</v>
      </c>
      <c r="I56" s="528">
        <f>F56*0.8</f>
        <v>0</v>
      </c>
      <c r="J56" s="529">
        <v>1</v>
      </c>
      <c r="K56" s="527" t="s">
        <v>174</v>
      </c>
      <c r="L56" s="528">
        <v>0</v>
      </c>
      <c r="M56" s="528">
        <f>L56*0.6</f>
        <v>0</v>
      </c>
      <c r="N56" s="528">
        <v>0</v>
      </c>
      <c r="O56" s="528">
        <f>L56*0.8</f>
        <v>0</v>
      </c>
      <c r="P56" s="529">
        <v>0</v>
      </c>
      <c r="Q56" s="528">
        <v>0</v>
      </c>
      <c r="R56" s="528">
        <v>0</v>
      </c>
      <c r="S56" s="528">
        <v>0</v>
      </c>
      <c r="T56" s="528">
        <v>0</v>
      </c>
      <c r="U56" s="528">
        <v>0</v>
      </c>
      <c r="V56" s="785">
        <v>0</v>
      </c>
      <c r="W56" s="785"/>
      <c r="X56" s="786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</row>
    <row r="57" spans="1:35">
      <c r="A57" s="532" t="s">
        <v>119</v>
      </c>
      <c r="B57" s="535" t="s">
        <v>120</v>
      </c>
      <c r="C57" s="526" t="s">
        <v>121</v>
      </c>
      <c r="D57" s="527" t="s">
        <v>174</v>
      </c>
      <c r="E57" s="527" t="s">
        <v>174</v>
      </c>
      <c r="F57" s="528">
        <v>0</v>
      </c>
      <c r="G57" s="528">
        <v>0</v>
      </c>
      <c r="H57" s="528">
        <v>0</v>
      </c>
      <c r="I57" s="528">
        <v>0</v>
      </c>
      <c r="J57" s="529">
        <v>0</v>
      </c>
      <c r="K57" s="527" t="s">
        <v>174</v>
      </c>
      <c r="L57" s="528">
        <v>0</v>
      </c>
      <c r="M57" s="528">
        <v>0</v>
      </c>
      <c r="N57" s="528">
        <v>0</v>
      </c>
      <c r="O57" s="528">
        <v>0</v>
      </c>
      <c r="P57" s="529">
        <v>0</v>
      </c>
      <c r="Q57" s="528">
        <v>0</v>
      </c>
      <c r="R57" s="528">
        <v>0</v>
      </c>
      <c r="S57" s="528">
        <v>0</v>
      </c>
      <c r="T57" s="528">
        <v>0</v>
      </c>
      <c r="U57" s="528">
        <v>0</v>
      </c>
      <c r="V57" s="785">
        <v>0</v>
      </c>
      <c r="W57" s="785"/>
      <c r="X57" s="786"/>
    </row>
    <row r="58" spans="1:35" s="523" customFormat="1" ht="60">
      <c r="A58" s="532" t="s">
        <v>122</v>
      </c>
      <c r="B58" s="535" t="s">
        <v>123</v>
      </c>
      <c r="C58" s="526" t="s">
        <v>124</v>
      </c>
      <c r="D58" s="527" t="s">
        <v>174</v>
      </c>
      <c r="E58" s="527" t="s">
        <v>173</v>
      </c>
      <c r="F58" s="528">
        <v>0</v>
      </c>
      <c r="G58" s="528">
        <v>0</v>
      </c>
      <c r="H58" s="528">
        <v>0</v>
      </c>
      <c r="I58" s="528">
        <v>0</v>
      </c>
      <c r="J58" s="529">
        <v>1</v>
      </c>
      <c r="K58" s="527" t="s">
        <v>174</v>
      </c>
      <c r="L58" s="528">
        <v>0</v>
      </c>
      <c r="M58" s="528">
        <v>0</v>
      </c>
      <c r="N58" s="528">
        <v>0</v>
      </c>
      <c r="O58" s="528">
        <v>0</v>
      </c>
      <c r="P58" s="529">
        <v>0</v>
      </c>
      <c r="Q58" s="528">
        <v>0</v>
      </c>
      <c r="R58" s="528">
        <v>0</v>
      </c>
      <c r="S58" s="528">
        <v>0</v>
      </c>
      <c r="T58" s="528">
        <v>0</v>
      </c>
      <c r="U58" s="528">
        <v>0</v>
      </c>
      <c r="V58" s="785">
        <v>0</v>
      </c>
      <c r="W58" s="785"/>
      <c r="X58" s="786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</row>
    <row r="59" spans="1:35" s="531" customFormat="1" ht="24.75" thickBot="1">
      <c r="A59" s="536" t="s">
        <v>125</v>
      </c>
      <c r="B59" s="537" t="s">
        <v>126</v>
      </c>
      <c r="C59" s="538" t="s">
        <v>127</v>
      </c>
      <c r="D59" s="539" t="s">
        <v>174</v>
      </c>
      <c r="E59" s="540"/>
      <c r="F59" s="541">
        <v>0</v>
      </c>
      <c r="G59" s="541">
        <f>F59*0.6</f>
        <v>0</v>
      </c>
      <c r="H59" s="541">
        <v>0</v>
      </c>
      <c r="I59" s="541">
        <f>F59*0.8</f>
        <v>0</v>
      </c>
      <c r="J59" s="542">
        <v>0</v>
      </c>
      <c r="K59" s="543" t="s">
        <v>174</v>
      </c>
      <c r="L59" s="541">
        <v>0</v>
      </c>
      <c r="M59" s="541">
        <f>L59*0.6</f>
        <v>0</v>
      </c>
      <c r="N59" s="541">
        <v>0</v>
      </c>
      <c r="O59" s="541">
        <f>L59*0.8</f>
        <v>0</v>
      </c>
      <c r="P59" s="542">
        <v>0</v>
      </c>
      <c r="Q59" s="702">
        <v>0</v>
      </c>
      <c r="R59" s="541">
        <v>0</v>
      </c>
      <c r="S59" s="541">
        <v>0</v>
      </c>
      <c r="T59" s="541">
        <v>0</v>
      </c>
      <c r="U59" s="544">
        <v>0</v>
      </c>
      <c r="V59" s="794">
        <v>0</v>
      </c>
      <c r="W59" s="794"/>
      <c r="X59" s="795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</row>
    <row r="60" spans="1:35" ht="44.25" customHeight="1">
      <c r="A60" s="793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312"/>
      <c r="Z60" s="312"/>
      <c r="AG60" s="313"/>
    </row>
  </sheetData>
  <mergeCells count="59">
    <mergeCell ref="V25:X25"/>
    <mergeCell ref="V26:X26"/>
    <mergeCell ref="V20:X20"/>
    <mergeCell ref="V21:X21"/>
    <mergeCell ref="V22:X22"/>
    <mergeCell ref="V23:X23"/>
    <mergeCell ref="V24:X24"/>
    <mergeCell ref="V37:X37"/>
    <mergeCell ref="V50:X50"/>
    <mergeCell ref="V51:X51"/>
    <mergeCell ref="V52:X52"/>
    <mergeCell ref="V43:X43"/>
    <mergeCell ref="V44:X44"/>
    <mergeCell ref="V45:X45"/>
    <mergeCell ref="V46:X46"/>
    <mergeCell ref="V47:X47"/>
    <mergeCell ref="V38:X38"/>
    <mergeCell ref="V48:X48"/>
    <mergeCell ref="V49:X49"/>
    <mergeCell ref="V39:X39"/>
    <mergeCell ref="V40:X40"/>
    <mergeCell ref="V41:X41"/>
    <mergeCell ref="V42:X42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A60:X60"/>
    <mergeCell ref="V53:X53"/>
    <mergeCell ref="V54:X54"/>
    <mergeCell ref="V55:X55"/>
    <mergeCell ref="V56:X56"/>
    <mergeCell ref="V57:X57"/>
    <mergeCell ref="V58:X58"/>
    <mergeCell ref="V59:X59"/>
    <mergeCell ref="A4:X4"/>
    <mergeCell ref="A7:X7"/>
    <mergeCell ref="A10:X10"/>
    <mergeCell ref="A5:X5"/>
    <mergeCell ref="A8:X8"/>
    <mergeCell ref="V36:X36"/>
    <mergeCell ref="V34:X34"/>
    <mergeCell ref="V35:X35"/>
    <mergeCell ref="V31:X31"/>
    <mergeCell ref="V27:X27"/>
    <mergeCell ref="V30:X30"/>
    <mergeCell ref="V33:X33"/>
    <mergeCell ref="V32:X32"/>
    <mergeCell ref="V28:X28"/>
    <mergeCell ref="V29:X29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DFD-DE45-44E9-AF63-3A0DD0DACDC7}">
  <dimension ref="A1:AJ64"/>
  <sheetViews>
    <sheetView zoomScale="80" zoomScaleNormal="80" workbookViewId="0">
      <selection activeCell="A6" sqref="A6"/>
    </sheetView>
  </sheetViews>
  <sheetFormatPr defaultColWidth="9" defaultRowHeight="15.75" customHeight="1"/>
  <cols>
    <col min="1" max="1" width="9.75" style="272" customWidth="1"/>
    <col min="2" max="2" width="41" style="272" customWidth="1"/>
    <col min="3" max="3" width="17.75" style="272" customWidth="1"/>
    <col min="4" max="4" width="31.625" style="272" customWidth="1"/>
    <col min="5" max="11" width="6.375" style="272" customWidth="1"/>
    <col min="12" max="12" width="12.375" style="272" customWidth="1"/>
    <col min="13" max="26" width="6.375" style="272" customWidth="1"/>
    <col min="27" max="27" width="27.625" style="272" customWidth="1"/>
    <col min="28" max="33" width="9" style="272" customWidth="1"/>
    <col min="34" max="35" width="9" style="322"/>
    <col min="36" max="36" width="9" style="272" customWidth="1"/>
    <col min="37" max="16384" width="9" style="272"/>
  </cols>
  <sheetData>
    <row r="1" spans="1:36" ht="18.75">
      <c r="AA1" s="273" t="s">
        <v>177</v>
      </c>
      <c r="AC1" s="274"/>
      <c r="AE1" s="274"/>
      <c r="AH1" s="272"/>
      <c r="AI1" s="272"/>
    </row>
    <row r="2" spans="1:36" ht="18.75">
      <c r="AA2" s="275" t="s">
        <v>1</v>
      </c>
      <c r="AC2" s="274"/>
      <c r="AE2" s="274"/>
      <c r="AH2" s="272"/>
      <c r="AI2" s="272"/>
    </row>
    <row r="3" spans="1:36" ht="18.75">
      <c r="AA3" s="275" t="s">
        <v>2</v>
      </c>
      <c r="AC3" s="274"/>
      <c r="AE3" s="274"/>
      <c r="AH3" s="272"/>
      <c r="AI3" s="272"/>
    </row>
    <row r="4" spans="1:36" s="277" customFormat="1" ht="18.75">
      <c r="A4" s="789" t="s">
        <v>1086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276"/>
      <c r="AC4" s="276"/>
      <c r="AD4" s="276"/>
      <c r="AE4" s="276"/>
      <c r="AF4" s="276"/>
    </row>
    <row r="5" spans="1:36" ht="18.75">
      <c r="A5" s="790" t="s">
        <v>1136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278"/>
      <c r="AC5" s="278"/>
      <c r="AD5" s="278"/>
      <c r="AE5" s="278"/>
      <c r="AF5" s="278"/>
      <c r="AG5" s="278"/>
      <c r="AH5" s="272"/>
      <c r="AI5" s="272"/>
    </row>
    <row r="6" spans="1:36" ht="18.7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H6" s="272"/>
      <c r="AI6" s="272"/>
    </row>
    <row r="7" spans="1:36" ht="18.75">
      <c r="A7" s="790" t="s">
        <v>178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278"/>
      <c r="AC7" s="278"/>
      <c r="AD7" s="278"/>
      <c r="AE7" s="278"/>
      <c r="AF7" s="278"/>
      <c r="AH7" s="272"/>
      <c r="AI7" s="272"/>
    </row>
    <row r="8" spans="1:36">
      <c r="A8" s="817" t="s">
        <v>169</v>
      </c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280"/>
      <c r="AC8" s="280"/>
      <c r="AD8" s="280"/>
      <c r="AE8" s="280"/>
      <c r="AF8" s="280"/>
      <c r="AH8" s="272"/>
      <c r="AI8" s="272"/>
    </row>
    <row r="9" spans="1:36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H9" s="272"/>
      <c r="AI9" s="272"/>
    </row>
    <row r="10" spans="1:36" ht="18.75">
      <c r="A10" s="791" t="s">
        <v>1106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282"/>
      <c r="AC10" s="282"/>
      <c r="AD10" s="282"/>
      <c r="AE10" s="282"/>
      <c r="AF10" s="282"/>
      <c r="AH10" s="272"/>
      <c r="AI10" s="272"/>
    </row>
    <row r="11" spans="1:36" ht="18.75">
      <c r="AF11" s="275"/>
      <c r="AH11" s="272"/>
      <c r="AI11" s="272"/>
    </row>
    <row r="12" spans="1:36" ht="44.25" customHeight="1">
      <c r="A12" s="834" t="s">
        <v>1089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283"/>
      <c r="AC12" s="284"/>
      <c r="AD12" s="284"/>
      <c r="AE12" s="284"/>
      <c r="AF12" s="284"/>
      <c r="AH12" s="272"/>
      <c r="AI12" s="272"/>
    </row>
    <row r="13" spans="1:36">
      <c r="A13" s="797" t="s">
        <v>179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280"/>
      <c r="AC13" s="280"/>
      <c r="AD13" s="280"/>
      <c r="AE13" s="280"/>
      <c r="AF13" s="280"/>
      <c r="AH13" s="272"/>
      <c r="AI13" s="272"/>
    </row>
    <row r="14" spans="1:36" ht="16.5" thickBot="1">
      <c r="B14" s="281"/>
      <c r="C14" s="314"/>
      <c r="D14" s="314"/>
      <c r="E14" s="315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H14" s="272"/>
      <c r="AI14" s="272"/>
      <c r="AJ14" s="313"/>
    </row>
    <row r="15" spans="1:36" ht="15.75" customHeight="1">
      <c r="A15" s="822" t="s">
        <v>6</v>
      </c>
      <c r="B15" s="825" t="s">
        <v>7</v>
      </c>
      <c r="C15" s="825" t="s">
        <v>8</v>
      </c>
      <c r="D15" s="826" t="s">
        <v>171</v>
      </c>
      <c r="E15" s="827" t="s">
        <v>1122</v>
      </c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8" t="s">
        <v>1123</v>
      </c>
      <c r="U15" s="829"/>
      <c r="V15" s="829"/>
      <c r="W15" s="829"/>
      <c r="X15" s="829"/>
      <c r="Y15" s="829"/>
      <c r="Z15" s="830"/>
      <c r="AA15" s="832" t="s">
        <v>11</v>
      </c>
      <c r="AH15" s="272"/>
      <c r="AI15" s="272"/>
    </row>
    <row r="16" spans="1:36" ht="26.25" customHeight="1">
      <c r="A16" s="823"/>
      <c r="B16" s="804"/>
      <c r="C16" s="804"/>
      <c r="D16" s="802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9"/>
      <c r="U16" s="820"/>
      <c r="V16" s="820"/>
      <c r="W16" s="820"/>
      <c r="X16" s="820"/>
      <c r="Y16" s="820"/>
      <c r="Z16" s="818"/>
      <c r="AA16" s="833"/>
      <c r="AH16" s="272"/>
      <c r="AI16" s="272"/>
    </row>
    <row r="17" spans="1:36" ht="30" customHeight="1">
      <c r="A17" s="823"/>
      <c r="B17" s="804"/>
      <c r="C17" s="804"/>
      <c r="D17" s="802"/>
      <c r="E17" s="810" t="s">
        <v>12</v>
      </c>
      <c r="F17" s="810"/>
      <c r="G17" s="810"/>
      <c r="H17" s="810"/>
      <c r="I17" s="810"/>
      <c r="J17" s="810"/>
      <c r="K17" s="810"/>
      <c r="L17" s="810" t="s">
        <v>13</v>
      </c>
      <c r="M17" s="810"/>
      <c r="N17" s="810"/>
      <c r="O17" s="810"/>
      <c r="P17" s="810"/>
      <c r="Q17" s="810"/>
      <c r="R17" s="810"/>
      <c r="S17" s="810"/>
      <c r="T17" s="815"/>
      <c r="U17" s="816"/>
      <c r="V17" s="816"/>
      <c r="W17" s="816"/>
      <c r="X17" s="816"/>
      <c r="Y17" s="816"/>
      <c r="Z17" s="831"/>
      <c r="AA17" s="833"/>
      <c r="AH17" s="272"/>
      <c r="AI17" s="272"/>
    </row>
    <row r="18" spans="1:36" ht="96" customHeight="1">
      <c r="A18" s="824"/>
      <c r="B18" s="804"/>
      <c r="C18" s="804"/>
      <c r="D18" s="803"/>
      <c r="E18" s="286" t="s">
        <v>160</v>
      </c>
      <c r="F18" s="286" t="s">
        <v>161</v>
      </c>
      <c r="G18" s="286" t="s">
        <v>180</v>
      </c>
      <c r="H18" s="286" t="s">
        <v>181</v>
      </c>
      <c r="I18" s="286" t="s">
        <v>182</v>
      </c>
      <c r="J18" s="286" t="s">
        <v>163</v>
      </c>
      <c r="K18" s="285" t="s">
        <v>164</v>
      </c>
      <c r="L18" s="703" t="s">
        <v>183</v>
      </c>
      <c r="M18" s="286" t="s">
        <v>160</v>
      </c>
      <c r="N18" s="286" t="s">
        <v>161</v>
      </c>
      <c r="O18" s="286" t="s">
        <v>180</v>
      </c>
      <c r="P18" s="286" t="s">
        <v>181</v>
      </c>
      <c r="Q18" s="286" t="s">
        <v>182</v>
      </c>
      <c r="R18" s="286" t="s">
        <v>163</v>
      </c>
      <c r="S18" s="285" t="s">
        <v>164</v>
      </c>
      <c r="T18" s="286" t="s">
        <v>160</v>
      </c>
      <c r="U18" s="286" t="s">
        <v>161</v>
      </c>
      <c r="V18" s="286" t="s">
        <v>180</v>
      </c>
      <c r="W18" s="286" t="s">
        <v>181</v>
      </c>
      <c r="X18" s="286" t="s">
        <v>182</v>
      </c>
      <c r="Y18" s="286" t="s">
        <v>163</v>
      </c>
      <c r="Z18" s="285" t="s">
        <v>164</v>
      </c>
      <c r="AA18" s="833"/>
      <c r="AH18" s="272"/>
      <c r="AI18" s="272"/>
    </row>
    <row r="19" spans="1:36">
      <c r="A19" s="698">
        <v>1</v>
      </c>
      <c r="B19" s="675">
        <v>2</v>
      </c>
      <c r="C19" s="675">
        <v>3</v>
      </c>
      <c r="D19" s="675">
        <f t="shared" ref="D19:AA19" si="0">C19+1</f>
        <v>4</v>
      </c>
      <c r="E19" s="675">
        <f t="shared" si="0"/>
        <v>5</v>
      </c>
      <c r="F19" s="675">
        <f t="shared" si="0"/>
        <v>6</v>
      </c>
      <c r="G19" s="675">
        <f t="shared" si="0"/>
        <v>7</v>
      </c>
      <c r="H19" s="675">
        <f t="shared" si="0"/>
        <v>8</v>
      </c>
      <c r="I19" s="675">
        <f t="shared" si="0"/>
        <v>9</v>
      </c>
      <c r="J19" s="675">
        <f t="shared" si="0"/>
        <v>10</v>
      </c>
      <c r="K19" s="675">
        <f t="shared" si="0"/>
        <v>11</v>
      </c>
      <c r="L19" s="675">
        <f t="shared" si="0"/>
        <v>12</v>
      </c>
      <c r="M19" s="675">
        <f t="shared" si="0"/>
        <v>13</v>
      </c>
      <c r="N19" s="675">
        <f t="shared" si="0"/>
        <v>14</v>
      </c>
      <c r="O19" s="675">
        <f t="shared" si="0"/>
        <v>15</v>
      </c>
      <c r="P19" s="675">
        <f t="shared" si="0"/>
        <v>16</v>
      </c>
      <c r="Q19" s="675">
        <f t="shared" si="0"/>
        <v>17</v>
      </c>
      <c r="R19" s="675">
        <f t="shared" si="0"/>
        <v>18</v>
      </c>
      <c r="S19" s="675">
        <f t="shared" si="0"/>
        <v>19</v>
      </c>
      <c r="T19" s="675">
        <f t="shared" si="0"/>
        <v>20</v>
      </c>
      <c r="U19" s="675">
        <f t="shared" si="0"/>
        <v>21</v>
      </c>
      <c r="V19" s="675">
        <f t="shared" si="0"/>
        <v>22</v>
      </c>
      <c r="W19" s="675">
        <f t="shared" si="0"/>
        <v>23</v>
      </c>
      <c r="X19" s="675">
        <f t="shared" si="0"/>
        <v>24</v>
      </c>
      <c r="Y19" s="675">
        <f t="shared" si="0"/>
        <v>25</v>
      </c>
      <c r="Z19" s="675">
        <f t="shared" si="0"/>
        <v>26</v>
      </c>
      <c r="AA19" s="699">
        <f t="shared" si="0"/>
        <v>27</v>
      </c>
      <c r="AH19" s="272"/>
      <c r="AI19" s="272"/>
    </row>
    <row r="20" spans="1:36" ht="31.5">
      <c r="A20" s="316" t="s">
        <v>22</v>
      </c>
      <c r="B20" s="317" t="s">
        <v>23</v>
      </c>
      <c r="C20" s="297" t="s">
        <v>24</v>
      </c>
      <c r="D20" s="675" t="s">
        <v>174</v>
      </c>
      <c r="E20" s="299">
        <f t="shared" ref="E20:K20" si="1">E21+E22+E23</f>
        <v>1.2</v>
      </c>
      <c r="F20" s="299">
        <f t="shared" si="1"/>
        <v>0.72</v>
      </c>
      <c r="G20" s="299">
        <f t="shared" si="1"/>
        <v>0.6</v>
      </c>
      <c r="H20" s="299">
        <f t="shared" si="1"/>
        <v>0</v>
      </c>
      <c r="I20" s="299">
        <f t="shared" si="1"/>
        <v>4.8</v>
      </c>
      <c r="J20" s="299">
        <f t="shared" si="1"/>
        <v>0.96</v>
      </c>
      <c r="K20" s="299">
        <f t="shared" si="1"/>
        <v>22</v>
      </c>
      <c r="L20" s="318" t="s">
        <v>174</v>
      </c>
      <c r="M20" s="299">
        <f t="shared" ref="M20:R20" si="2">M21+M22+M23</f>
        <v>0</v>
      </c>
      <c r="N20" s="299">
        <f t="shared" si="2"/>
        <v>0</v>
      </c>
      <c r="O20" s="299">
        <f t="shared" si="2"/>
        <v>0</v>
      </c>
      <c r="P20" s="299">
        <f t="shared" si="2"/>
        <v>0</v>
      </c>
      <c r="Q20" s="299">
        <f t="shared" si="2"/>
        <v>0.8</v>
      </c>
      <c r="R20" s="299">
        <f t="shared" si="2"/>
        <v>0</v>
      </c>
      <c r="S20" s="299">
        <v>0</v>
      </c>
      <c r="T20" s="299">
        <f t="shared" ref="T20:AA35" si="3">T24</f>
        <v>0</v>
      </c>
      <c r="U20" s="299">
        <f t="shared" si="3"/>
        <v>0</v>
      </c>
      <c r="V20" s="299">
        <f t="shared" si="3"/>
        <v>0</v>
      </c>
      <c r="W20" s="299">
        <f t="shared" si="3"/>
        <v>0</v>
      </c>
      <c r="X20" s="299">
        <f t="shared" si="3"/>
        <v>0</v>
      </c>
      <c r="Y20" s="299">
        <f t="shared" si="3"/>
        <v>0</v>
      </c>
      <c r="Z20" s="299">
        <f t="shared" si="3"/>
        <v>0</v>
      </c>
      <c r="AA20" s="700">
        <f t="shared" si="3"/>
        <v>0</v>
      </c>
      <c r="AH20" s="272"/>
      <c r="AI20" s="272"/>
    </row>
    <row r="21" spans="1:36" ht="31.5">
      <c r="A21" s="295" t="s">
        <v>25</v>
      </c>
      <c r="B21" s="296" t="s">
        <v>26</v>
      </c>
      <c r="C21" s="297" t="s">
        <v>24</v>
      </c>
      <c r="D21" s="675" t="s">
        <v>174</v>
      </c>
      <c r="E21" s="299">
        <f t="shared" ref="E21:K21" si="4">E25</f>
        <v>0</v>
      </c>
      <c r="F21" s="299">
        <f t="shared" si="4"/>
        <v>0</v>
      </c>
      <c r="G21" s="299">
        <f t="shared" si="4"/>
        <v>0</v>
      </c>
      <c r="H21" s="299">
        <f t="shared" si="4"/>
        <v>0</v>
      </c>
      <c r="I21" s="299">
        <f t="shared" si="4"/>
        <v>0</v>
      </c>
      <c r="J21" s="299">
        <f t="shared" si="4"/>
        <v>0</v>
      </c>
      <c r="K21" s="299">
        <f t="shared" si="4"/>
        <v>14</v>
      </c>
      <c r="L21" s="318" t="s">
        <v>174</v>
      </c>
      <c r="M21" s="299">
        <f t="shared" ref="M21:S21" si="5">M25</f>
        <v>0</v>
      </c>
      <c r="N21" s="299">
        <f t="shared" si="5"/>
        <v>0</v>
      </c>
      <c r="O21" s="299">
        <f t="shared" si="5"/>
        <v>0</v>
      </c>
      <c r="P21" s="299">
        <f t="shared" si="5"/>
        <v>0</v>
      </c>
      <c r="Q21" s="299">
        <f t="shared" si="5"/>
        <v>0</v>
      </c>
      <c r="R21" s="299">
        <f t="shared" si="5"/>
        <v>0</v>
      </c>
      <c r="S21" s="299">
        <f t="shared" si="5"/>
        <v>0</v>
      </c>
      <c r="T21" s="299">
        <f t="shared" si="3"/>
        <v>0</v>
      </c>
      <c r="U21" s="299">
        <f t="shared" si="3"/>
        <v>0</v>
      </c>
      <c r="V21" s="299">
        <f t="shared" si="3"/>
        <v>0</v>
      </c>
      <c r="W21" s="299">
        <f t="shared" si="3"/>
        <v>0</v>
      </c>
      <c r="X21" s="299">
        <f t="shared" si="3"/>
        <v>0</v>
      </c>
      <c r="Y21" s="299">
        <f t="shared" si="3"/>
        <v>0</v>
      </c>
      <c r="Z21" s="299">
        <f t="shared" si="3"/>
        <v>0</v>
      </c>
      <c r="AA21" s="700">
        <f t="shared" si="3"/>
        <v>0</v>
      </c>
      <c r="AH21" s="272"/>
      <c r="AI21" s="272"/>
    </row>
    <row r="22" spans="1:36" ht="31.5">
      <c r="A22" s="295" t="s">
        <v>27</v>
      </c>
      <c r="B22" s="296" t="s">
        <v>28</v>
      </c>
      <c r="C22" s="297" t="s">
        <v>24</v>
      </c>
      <c r="D22" s="675" t="s">
        <v>174</v>
      </c>
      <c r="E22" s="299">
        <f t="shared" ref="E22:K22" si="6">E37</f>
        <v>1.2</v>
      </c>
      <c r="F22" s="299">
        <f t="shared" si="6"/>
        <v>0.72</v>
      </c>
      <c r="G22" s="299">
        <f t="shared" si="6"/>
        <v>0.6</v>
      </c>
      <c r="H22" s="299">
        <f t="shared" si="6"/>
        <v>0</v>
      </c>
      <c r="I22" s="299">
        <f t="shared" si="6"/>
        <v>4.8</v>
      </c>
      <c r="J22" s="299">
        <f t="shared" si="6"/>
        <v>0.96</v>
      </c>
      <c r="K22" s="299">
        <f t="shared" si="6"/>
        <v>1</v>
      </c>
      <c r="L22" s="318" t="s">
        <v>174</v>
      </c>
      <c r="M22" s="299">
        <f t="shared" ref="M22:S22" si="7">M37</f>
        <v>0</v>
      </c>
      <c r="N22" s="299">
        <f t="shared" si="7"/>
        <v>0</v>
      </c>
      <c r="O22" s="299">
        <f t="shared" si="7"/>
        <v>0</v>
      </c>
      <c r="P22" s="299">
        <f t="shared" si="7"/>
        <v>0</v>
      </c>
      <c r="Q22" s="299">
        <f t="shared" si="7"/>
        <v>0.8</v>
      </c>
      <c r="R22" s="299">
        <f t="shared" si="7"/>
        <v>0</v>
      </c>
      <c r="S22" s="299">
        <f t="shared" si="7"/>
        <v>0</v>
      </c>
      <c r="T22" s="299">
        <f t="shared" si="3"/>
        <v>0</v>
      </c>
      <c r="U22" s="299">
        <f t="shared" si="3"/>
        <v>0</v>
      </c>
      <c r="V22" s="299">
        <f t="shared" si="3"/>
        <v>0</v>
      </c>
      <c r="W22" s="299">
        <f t="shared" si="3"/>
        <v>0</v>
      </c>
      <c r="X22" s="299">
        <f t="shared" si="3"/>
        <v>0</v>
      </c>
      <c r="Y22" s="299">
        <f t="shared" si="3"/>
        <v>0</v>
      </c>
      <c r="Z22" s="299">
        <f t="shared" si="3"/>
        <v>0</v>
      </c>
      <c r="AA22" s="700">
        <f t="shared" si="3"/>
        <v>0</v>
      </c>
      <c r="AH22" s="272"/>
      <c r="AI22" s="272"/>
    </row>
    <row r="23" spans="1:36">
      <c r="A23" s="295" t="s">
        <v>29</v>
      </c>
      <c r="B23" s="296" t="s">
        <v>30</v>
      </c>
      <c r="C23" s="297" t="s">
        <v>24</v>
      </c>
      <c r="D23" s="675" t="s">
        <v>174</v>
      </c>
      <c r="E23" s="299">
        <f t="shared" ref="E23:K23" si="8">E49</f>
        <v>0</v>
      </c>
      <c r="F23" s="299">
        <f t="shared" si="8"/>
        <v>0</v>
      </c>
      <c r="G23" s="299">
        <f t="shared" si="8"/>
        <v>0</v>
      </c>
      <c r="H23" s="299">
        <f t="shared" si="8"/>
        <v>0</v>
      </c>
      <c r="I23" s="299">
        <f t="shared" si="8"/>
        <v>0</v>
      </c>
      <c r="J23" s="299">
        <f t="shared" si="8"/>
        <v>0</v>
      </c>
      <c r="K23" s="299">
        <f t="shared" si="8"/>
        <v>7</v>
      </c>
      <c r="L23" s="318" t="s">
        <v>174</v>
      </c>
      <c r="M23" s="299">
        <f t="shared" ref="M23:S23" si="9">M49</f>
        <v>0</v>
      </c>
      <c r="N23" s="299">
        <f t="shared" si="9"/>
        <v>0</v>
      </c>
      <c r="O23" s="299">
        <f t="shared" si="9"/>
        <v>0</v>
      </c>
      <c r="P23" s="299">
        <f t="shared" si="9"/>
        <v>0</v>
      </c>
      <c r="Q23" s="299">
        <f t="shared" si="9"/>
        <v>0</v>
      </c>
      <c r="R23" s="299">
        <f t="shared" si="9"/>
        <v>0</v>
      </c>
      <c r="S23" s="299">
        <f t="shared" si="9"/>
        <v>0</v>
      </c>
      <c r="T23" s="299">
        <f t="shared" si="3"/>
        <v>0</v>
      </c>
      <c r="U23" s="299">
        <f t="shared" si="3"/>
        <v>0</v>
      </c>
      <c r="V23" s="299">
        <f t="shared" si="3"/>
        <v>0</v>
      </c>
      <c r="W23" s="299">
        <f t="shared" si="3"/>
        <v>0</v>
      </c>
      <c r="X23" s="299">
        <f t="shared" si="3"/>
        <v>0</v>
      </c>
      <c r="Y23" s="299">
        <f t="shared" si="3"/>
        <v>0</v>
      </c>
      <c r="Z23" s="299">
        <f t="shared" si="3"/>
        <v>0</v>
      </c>
      <c r="AA23" s="700">
        <f t="shared" si="3"/>
        <v>0</v>
      </c>
      <c r="AH23" s="272"/>
      <c r="AI23" s="272"/>
    </row>
    <row r="24" spans="1:36">
      <c r="A24" s="295">
        <v>1</v>
      </c>
      <c r="B24" s="296" t="s">
        <v>31</v>
      </c>
      <c r="C24" s="297" t="s">
        <v>24</v>
      </c>
      <c r="D24" s="675" t="s">
        <v>174</v>
      </c>
      <c r="E24" s="299">
        <f t="shared" ref="E24:K24" si="10">E25+E37+E49</f>
        <v>1.2</v>
      </c>
      <c r="F24" s="299">
        <f t="shared" si="10"/>
        <v>0.72</v>
      </c>
      <c r="G24" s="299">
        <f t="shared" si="10"/>
        <v>0.6</v>
      </c>
      <c r="H24" s="299">
        <f t="shared" si="10"/>
        <v>0</v>
      </c>
      <c r="I24" s="299">
        <f t="shared" si="10"/>
        <v>4.8</v>
      </c>
      <c r="J24" s="299">
        <f t="shared" si="10"/>
        <v>0.96</v>
      </c>
      <c r="K24" s="299">
        <f t="shared" si="10"/>
        <v>22</v>
      </c>
      <c r="L24" s="318" t="s">
        <v>174</v>
      </c>
      <c r="M24" s="299">
        <f t="shared" ref="M24:S24" si="11">M25+M37+M49</f>
        <v>0</v>
      </c>
      <c r="N24" s="299">
        <f t="shared" si="11"/>
        <v>0</v>
      </c>
      <c r="O24" s="299">
        <f t="shared" si="11"/>
        <v>0</v>
      </c>
      <c r="P24" s="299">
        <f t="shared" si="11"/>
        <v>0</v>
      </c>
      <c r="Q24" s="299">
        <f t="shared" si="11"/>
        <v>0.8</v>
      </c>
      <c r="R24" s="299">
        <f t="shared" si="11"/>
        <v>0</v>
      </c>
      <c r="S24" s="299">
        <f t="shared" si="11"/>
        <v>0</v>
      </c>
      <c r="T24" s="299">
        <f t="shared" si="3"/>
        <v>0</v>
      </c>
      <c r="U24" s="299">
        <f t="shared" si="3"/>
        <v>0</v>
      </c>
      <c r="V24" s="299">
        <f t="shared" si="3"/>
        <v>0</v>
      </c>
      <c r="W24" s="299">
        <f t="shared" si="3"/>
        <v>0</v>
      </c>
      <c r="X24" s="299">
        <f t="shared" si="3"/>
        <v>0</v>
      </c>
      <c r="Y24" s="299">
        <f t="shared" si="3"/>
        <v>0</v>
      </c>
      <c r="Z24" s="299">
        <f t="shared" si="3"/>
        <v>0</v>
      </c>
      <c r="AA24" s="700">
        <f t="shared" si="3"/>
        <v>0</v>
      </c>
      <c r="AH24" s="272"/>
      <c r="AI24" s="272"/>
    </row>
    <row r="25" spans="1:36" ht="31.5">
      <c r="A25" s="298" t="s">
        <v>32</v>
      </c>
      <c r="B25" s="296" t="s">
        <v>33</v>
      </c>
      <c r="C25" s="297" t="s">
        <v>24</v>
      </c>
      <c r="D25" s="675" t="s">
        <v>174</v>
      </c>
      <c r="E25" s="299">
        <f t="shared" ref="E25:K25" si="12">E26</f>
        <v>0</v>
      </c>
      <c r="F25" s="299">
        <f t="shared" si="12"/>
        <v>0</v>
      </c>
      <c r="G25" s="299">
        <f t="shared" si="12"/>
        <v>0</v>
      </c>
      <c r="H25" s="299">
        <f t="shared" si="12"/>
        <v>0</v>
      </c>
      <c r="I25" s="299">
        <f t="shared" si="12"/>
        <v>0</v>
      </c>
      <c r="J25" s="299">
        <f t="shared" si="12"/>
        <v>0</v>
      </c>
      <c r="K25" s="299">
        <f t="shared" si="12"/>
        <v>14</v>
      </c>
      <c r="L25" s="318" t="s">
        <v>174</v>
      </c>
      <c r="M25" s="299">
        <v>0</v>
      </c>
      <c r="N25" s="299">
        <f t="shared" ref="N25:R25" si="13">N26</f>
        <v>0</v>
      </c>
      <c r="O25" s="299">
        <f t="shared" si="13"/>
        <v>0</v>
      </c>
      <c r="P25" s="299">
        <f t="shared" si="13"/>
        <v>0</v>
      </c>
      <c r="Q25" s="299">
        <f t="shared" si="13"/>
        <v>0</v>
      </c>
      <c r="R25" s="299">
        <f t="shared" si="13"/>
        <v>0</v>
      </c>
      <c r="S25" s="299">
        <v>0</v>
      </c>
      <c r="T25" s="299">
        <f t="shared" si="3"/>
        <v>0</v>
      </c>
      <c r="U25" s="299">
        <f t="shared" si="3"/>
        <v>0</v>
      </c>
      <c r="V25" s="299">
        <f t="shared" si="3"/>
        <v>0</v>
      </c>
      <c r="W25" s="299">
        <f t="shared" si="3"/>
        <v>0</v>
      </c>
      <c r="X25" s="299">
        <f t="shared" si="3"/>
        <v>0</v>
      </c>
      <c r="Y25" s="299">
        <f t="shared" si="3"/>
        <v>0</v>
      </c>
      <c r="Z25" s="299">
        <f t="shared" si="3"/>
        <v>0</v>
      </c>
      <c r="AA25" s="700">
        <f t="shared" si="3"/>
        <v>0</v>
      </c>
      <c r="AH25" s="272"/>
      <c r="AI25" s="272"/>
    </row>
    <row r="26" spans="1:36" ht="47.25">
      <c r="A26" s="298" t="s">
        <v>34</v>
      </c>
      <c r="B26" s="296" t="s">
        <v>35</v>
      </c>
      <c r="C26" s="676" t="s">
        <v>24</v>
      </c>
      <c r="D26" s="675" t="s">
        <v>174</v>
      </c>
      <c r="E26" s="299">
        <f t="shared" ref="E26:K26" si="14">E27+E30+E32</f>
        <v>0</v>
      </c>
      <c r="F26" s="299">
        <f t="shared" si="14"/>
        <v>0</v>
      </c>
      <c r="G26" s="299">
        <f t="shared" si="14"/>
        <v>0</v>
      </c>
      <c r="H26" s="299">
        <f t="shared" si="14"/>
        <v>0</v>
      </c>
      <c r="I26" s="299">
        <f t="shared" si="14"/>
        <v>0</v>
      </c>
      <c r="J26" s="299">
        <f t="shared" si="14"/>
        <v>0</v>
      </c>
      <c r="K26" s="299">
        <f t="shared" si="14"/>
        <v>14</v>
      </c>
      <c r="L26" s="318" t="s">
        <v>174</v>
      </c>
      <c r="M26" s="299">
        <f t="shared" ref="M26:R26" si="15">M27+M30+M32</f>
        <v>0</v>
      </c>
      <c r="N26" s="299">
        <f t="shared" si="15"/>
        <v>0</v>
      </c>
      <c r="O26" s="299">
        <f t="shared" si="15"/>
        <v>0</v>
      </c>
      <c r="P26" s="299">
        <f t="shared" si="15"/>
        <v>0</v>
      </c>
      <c r="Q26" s="299">
        <f t="shared" si="15"/>
        <v>0</v>
      </c>
      <c r="R26" s="299">
        <f t="shared" si="15"/>
        <v>0</v>
      </c>
      <c r="S26" s="299">
        <v>0</v>
      </c>
      <c r="T26" s="299">
        <f t="shared" si="3"/>
        <v>0</v>
      </c>
      <c r="U26" s="299">
        <f t="shared" si="3"/>
        <v>0</v>
      </c>
      <c r="V26" s="299">
        <f t="shared" si="3"/>
        <v>0</v>
      </c>
      <c r="W26" s="299">
        <f t="shared" si="3"/>
        <v>0</v>
      </c>
      <c r="X26" s="299">
        <f t="shared" si="3"/>
        <v>0</v>
      </c>
      <c r="Y26" s="299">
        <f t="shared" si="3"/>
        <v>0</v>
      </c>
      <c r="Z26" s="299">
        <f t="shared" si="3"/>
        <v>0</v>
      </c>
      <c r="AA26" s="700">
        <f t="shared" si="3"/>
        <v>0</v>
      </c>
      <c r="AH26" s="272"/>
      <c r="AI26" s="272"/>
    </row>
    <row r="27" spans="1:36" ht="47.25">
      <c r="A27" s="298" t="s">
        <v>36</v>
      </c>
      <c r="B27" s="296" t="s">
        <v>37</v>
      </c>
      <c r="C27" s="676" t="s">
        <v>24</v>
      </c>
      <c r="D27" s="675" t="s">
        <v>174</v>
      </c>
      <c r="E27" s="299">
        <v>0</v>
      </c>
      <c r="F27" s="299">
        <f t="shared" ref="F27:F33" si="16">E27*0.6</f>
        <v>0</v>
      </c>
      <c r="G27" s="306">
        <v>0</v>
      </c>
      <c r="H27" s="306">
        <v>0</v>
      </c>
      <c r="I27" s="306">
        <v>0</v>
      </c>
      <c r="J27" s="299">
        <f>G27*0.8</f>
        <v>0</v>
      </c>
      <c r="K27" s="299">
        <f>K28+K29</f>
        <v>7</v>
      </c>
      <c r="L27" s="318" t="s">
        <v>174</v>
      </c>
      <c r="M27" s="299">
        <v>0</v>
      </c>
      <c r="N27" s="299">
        <f t="shared" ref="N27:N33" si="17">M27*0.6</f>
        <v>0</v>
      </c>
      <c r="O27" s="306">
        <v>0</v>
      </c>
      <c r="P27" s="306">
        <v>0</v>
      </c>
      <c r="Q27" s="306">
        <v>0</v>
      </c>
      <c r="R27" s="299">
        <f>O27*0.8</f>
        <v>0</v>
      </c>
      <c r="S27" s="299">
        <v>0</v>
      </c>
      <c r="T27" s="299">
        <f t="shared" si="3"/>
        <v>0</v>
      </c>
      <c r="U27" s="299">
        <f t="shared" si="3"/>
        <v>0</v>
      </c>
      <c r="V27" s="299">
        <f t="shared" si="3"/>
        <v>0</v>
      </c>
      <c r="W27" s="299">
        <f t="shared" si="3"/>
        <v>0</v>
      </c>
      <c r="X27" s="299">
        <f t="shared" si="3"/>
        <v>0</v>
      </c>
      <c r="Y27" s="299">
        <f t="shared" si="3"/>
        <v>0</v>
      </c>
      <c r="Z27" s="299">
        <f t="shared" si="3"/>
        <v>0</v>
      </c>
      <c r="AA27" s="700">
        <f t="shared" si="3"/>
        <v>0</v>
      </c>
      <c r="AH27" s="272"/>
      <c r="AI27" s="272"/>
    </row>
    <row r="28" spans="1:36" s="531" customFormat="1">
      <c r="A28" s="704" t="s">
        <v>38</v>
      </c>
      <c r="B28" s="525" t="s">
        <v>39</v>
      </c>
      <c r="C28" s="545" t="s">
        <v>40</v>
      </c>
      <c r="D28" s="527" t="s">
        <v>174</v>
      </c>
      <c r="E28" s="528">
        <v>0</v>
      </c>
      <c r="F28" s="528">
        <f t="shared" si="16"/>
        <v>0</v>
      </c>
      <c r="G28" s="528">
        <v>0</v>
      </c>
      <c r="H28" s="546">
        <v>0</v>
      </c>
      <c r="I28" s="546">
        <v>0</v>
      </c>
      <c r="J28" s="528">
        <f>E28*0.8</f>
        <v>0</v>
      </c>
      <c r="K28" s="528">
        <v>6</v>
      </c>
      <c r="L28" s="547" t="s">
        <v>174</v>
      </c>
      <c r="M28" s="528">
        <v>0</v>
      </c>
      <c r="N28" s="528">
        <f t="shared" si="17"/>
        <v>0</v>
      </c>
      <c r="O28" s="528">
        <v>0</v>
      </c>
      <c r="P28" s="546">
        <v>0</v>
      </c>
      <c r="Q28" s="546">
        <v>0</v>
      </c>
      <c r="R28" s="528">
        <f>M28*0.8</f>
        <v>0</v>
      </c>
      <c r="S28" s="528">
        <v>0</v>
      </c>
      <c r="T28" s="528">
        <f t="shared" si="3"/>
        <v>0</v>
      </c>
      <c r="U28" s="528">
        <f t="shared" si="3"/>
        <v>0</v>
      </c>
      <c r="V28" s="528">
        <f t="shared" si="3"/>
        <v>0</v>
      </c>
      <c r="W28" s="528">
        <f t="shared" si="3"/>
        <v>0</v>
      </c>
      <c r="X28" s="528">
        <f t="shared" si="3"/>
        <v>0</v>
      </c>
      <c r="Y28" s="528">
        <f t="shared" si="3"/>
        <v>0</v>
      </c>
      <c r="Z28" s="528">
        <f t="shared" si="3"/>
        <v>0</v>
      </c>
      <c r="AA28" s="701">
        <f t="shared" si="3"/>
        <v>0</v>
      </c>
      <c r="AB28" s="272"/>
      <c r="AC28" s="272"/>
      <c r="AD28" s="272"/>
      <c r="AE28" s="272"/>
      <c r="AF28" s="272"/>
      <c r="AG28" s="272"/>
      <c r="AH28" s="272"/>
      <c r="AI28" s="272"/>
      <c r="AJ28" s="272"/>
    </row>
    <row r="29" spans="1:36" s="531" customFormat="1" ht="24.75">
      <c r="A29" s="704" t="s">
        <v>41</v>
      </c>
      <c r="B29" s="525" t="s">
        <v>42</v>
      </c>
      <c r="C29" s="545" t="s">
        <v>43</v>
      </c>
      <c r="D29" s="527" t="s">
        <v>174</v>
      </c>
      <c r="E29" s="528">
        <v>0</v>
      </c>
      <c r="F29" s="528">
        <f t="shared" si="16"/>
        <v>0</v>
      </c>
      <c r="G29" s="546">
        <v>0</v>
      </c>
      <c r="H29" s="546">
        <v>0</v>
      </c>
      <c r="I29" s="546">
        <v>0</v>
      </c>
      <c r="J29" s="528">
        <f>E29*0.8</f>
        <v>0</v>
      </c>
      <c r="K29" s="528">
        <v>1</v>
      </c>
      <c r="L29" s="547" t="s">
        <v>174</v>
      </c>
      <c r="M29" s="528">
        <v>0</v>
      </c>
      <c r="N29" s="528">
        <f t="shared" si="17"/>
        <v>0</v>
      </c>
      <c r="O29" s="546">
        <v>0</v>
      </c>
      <c r="P29" s="546">
        <v>0</v>
      </c>
      <c r="Q29" s="546">
        <v>0</v>
      </c>
      <c r="R29" s="528">
        <f>M29*0.8</f>
        <v>0</v>
      </c>
      <c r="S29" s="528">
        <v>0</v>
      </c>
      <c r="T29" s="528">
        <f t="shared" si="3"/>
        <v>0</v>
      </c>
      <c r="U29" s="528">
        <f t="shared" si="3"/>
        <v>0</v>
      </c>
      <c r="V29" s="528">
        <f t="shared" si="3"/>
        <v>0</v>
      </c>
      <c r="W29" s="528">
        <f t="shared" si="3"/>
        <v>0</v>
      </c>
      <c r="X29" s="528">
        <f t="shared" si="3"/>
        <v>0</v>
      </c>
      <c r="Y29" s="528">
        <f t="shared" si="3"/>
        <v>0</v>
      </c>
      <c r="Z29" s="528">
        <f t="shared" si="3"/>
        <v>0</v>
      </c>
      <c r="AA29" s="701">
        <f t="shared" si="3"/>
        <v>0</v>
      </c>
      <c r="AB29" s="272"/>
      <c r="AC29" s="272"/>
      <c r="AD29" s="272"/>
      <c r="AE29" s="272"/>
      <c r="AF29" s="272"/>
      <c r="AG29" s="272"/>
      <c r="AH29" s="272"/>
      <c r="AI29" s="272"/>
      <c r="AJ29" s="272"/>
    </row>
    <row r="30" spans="1:36" ht="31.5">
      <c r="A30" s="298" t="s">
        <v>44</v>
      </c>
      <c r="B30" s="296" t="s">
        <v>45</v>
      </c>
      <c r="C30" s="676" t="s">
        <v>24</v>
      </c>
      <c r="D30" s="675" t="s">
        <v>174</v>
      </c>
      <c r="E30" s="299">
        <v>0</v>
      </c>
      <c r="F30" s="299">
        <f t="shared" si="16"/>
        <v>0</v>
      </c>
      <c r="G30" s="306">
        <v>0</v>
      </c>
      <c r="H30" s="306">
        <v>0</v>
      </c>
      <c r="I30" s="306">
        <v>0</v>
      </c>
      <c r="J30" s="299">
        <f>G30*0.8</f>
        <v>0</v>
      </c>
      <c r="K30" s="299">
        <v>4</v>
      </c>
      <c r="L30" s="318"/>
      <c r="M30" s="299">
        <v>0</v>
      </c>
      <c r="N30" s="299">
        <f t="shared" si="17"/>
        <v>0</v>
      </c>
      <c r="O30" s="306">
        <v>0</v>
      </c>
      <c r="P30" s="306">
        <v>0</v>
      </c>
      <c r="Q30" s="306">
        <v>0</v>
      </c>
      <c r="R30" s="299">
        <f>O30*0.8</f>
        <v>0</v>
      </c>
      <c r="S30" s="299">
        <v>0</v>
      </c>
      <c r="T30" s="299">
        <f t="shared" si="3"/>
        <v>0</v>
      </c>
      <c r="U30" s="299">
        <f t="shared" si="3"/>
        <v>0</v>
      </c>
      <c r="V30" s="299">
        <f t="shared" si="3"/>
        <v>0</v>
      </c>
      <c r="W30" s="299">
        <f t="shared" si="3"/>
        <v>0</v>
      </c>
      <c r="X30" s="299">
        <f t="shared" si="3"/>
        <v>0</v>
      </c>
      <c r="Y30" s="299">
        <f t="shared" si="3"/>
        <v>0</v>
      </c>
      <c r="Z30" s="299">
        <f t="shared" si="3"/>
        <v>0</v>
      </c>
      <c r="AA30" s="700">
        <f t="shared" si="3"/>
        <v>0</v>
      </c>
      <c r="AH30" s="272"/>
      <c r="AI30" s="272"/>
    </row>
    <row r="31" spans="1:36" s="523" customFormat="1" ht="29.25" customHeight="1">
      <c r="A31" s="532" t="s">
        <v>46</v>
      </c>
      <c r="B31" s="525" t="s">
        <v>47</v>
      </c>
      <c r="C31" s="545" t="s">
        <v>48</v>
      </c>
      <c r="D31" s="527" t="s">
        <v>174</v>
      </c>
      <c r="E31" s="528">
        <v>0</v>
      </c>
      <c r="F31" s="528">
        <f t="shared" si="16"/>
        <v>0</v>
      </c>
      <c r="G31" s="546">
        <v>0</v>
      </c>
      <c r="H31" s="546">
        <v>0</v>
      </c>
      <c r="I31" s="546">
        <v>0</v>
      </c>
      <c r="J31" s="528">
        <f>E31*0.8</f>
        <v>0</v>
      </c>
      <c r="K31" s="528">
        <v>4</v>
      </c>
      <c r="L31" s="547" t="s">
        <v>174</v>
      </c>
      <c r="M31" s="528">
        <v>0</v>
      </c>
      <c r="N31" s="528">
        <f t="shared" si="17"/>
        <v>0</v>
      </c>
      <c r="O31" s="546">
        <v>0</v>
      </c>
      <c r="P31" s="546">
        <v>0</v>
      </c>
      <c r="Q31" s="546">
        <v>0</v>
      </c>
      <c r="R31" s="528">
        <f>M31*0.8</f>
        <v>0</v>
      </c>
      <c r="S31" s="528">
        <v>0</v>
      </c>
      <c r="T31" s="528">
        <f t="shared" si="3"/>
        <v>0</v>
      </c>
      <c r="U31" s="528">
        <f t="shared" si="3"/>
        <v>0</v>
      </c>
      <c r="V31" s="528">
        <f t="shared" si="3"/>
        <v>0</v>
      </c>
      <c r="W31" s="528">
        <f t="shared" si="3"/>
        <v>0</v>
      </c>
      <c r="X31" s="528">
        <f t="shared" si="3"/>
        <v>0</v>
      </c>
      <c r="Y31" s="528">
        <f t="shared" si="3"/>
        <v>0</v>
      </c>
      <c r="Z31" s="528">
        <f t="shared" si="3"/>
        <v>0</v>
      </c>
      <c r="AA31" s="701">
        <f t="shared" si="3"/>
        <v>0</v>
      </c>
      <c r="AB31" s="272"/>
      <c r="AC31" s="272"/>
      <c r="AD31" s="272"/>
      <c r="AE31" s="272"/>
      <c r="AF31" s="272"/>
      <c r="AG31" s="272"/>
      <c r="AH31" s="272"/>
      <c r="AI31" s="272"/>
      <c r="AJ31" s="272"/>
    </row>
    <row r="32" spans="1:36" ht="47.25">
      <c r="A32" s="295" t="s">
        <v>49</v>
      </c>
      <c r="B32" s="296" t="s">
        <v>50</v>
      </c>
      <c r="C32" s="676" t="s">
        <v>24</v>
      </c>
      <c r="D32" s="675" t="s">
        <v>174</v>
      </c>
      <c r="E32" s="299">
        <v>0</v>
      </c>
      <c r="F32" s="299">
        <f t="shared" si="16"/>
        <v>0</v>
      </c>
      <c r="G32" s="306">
        <v>0</v>
      </c>
      <c r="H32" s="306">
        <v>0</v>
      </c>
      <c r="I32" s="306">
        <v>0</v>
      </c>
      <c r="J32" s="299">
        <f>G32*0.8</f>
        <v>0</v>
      </c>
      <c r="K32" s="299">
        <f>K33</f>
        <v>3</v>
      </c>
      <c r="L32" s="318" t="s">
        <v>174</v>
      </c>
      <c r="M32" s="299">
        <v>0</v>
      </c>
      <c r="N32" s="299">
        <f t="shared" si="17"/>
        <v>0</v>
      </c>
      <c r="O32" s="306">
        <v>0</v>
      </c>
      <c r="P32" s="306">
        <v>0</v>
      </c>
      <c r="Q32" s="306">
        <v>0</v>
      </c>
      <c r="R32" s="299">
        <f>O32*0.8</f>
        <v>0</v>
      </c>
      <c r="S32" s="299">
        <v>0</v>
      </c>
      <c r="T32" s="299">
        <f t="shared" si="3"/>
        <v>0</v>
      </c>
      <c r="U32" s="299">
        <f t="shared" si="3"/>
        <v>0</v>
      </c>
      <c r="V32" s="299">
        <f t="shared" si="3"/>
        <v>0</v>
      </c>
      <c r="W32" s="299">
        <f t="shared" si="3"/>
        <v>0</v>
      </c>
      <c r="X32" s="299">
        <f t="shared" si="3"/>
        <v>0</v>
      </c>
      <c r="Y32" s="299">
        <f t="shared" si="3"/>
        <v>0</v>
      </c>
      <c r="Z32" s="299">
        <f t="shared" si="3"/>
        <v>0</v>
      </c>
      <c r="AA32" s="700">
        <f t="shared" si="3"/>
        <v>0</v>
      </c>
      <c r="AH32" s="272"/>
      <c r="AI32" s="272"/>
    </row>
    <row r="33" spans="1:36" s="531" customFormat="1">
      <c r="A33" s="532" t="s">
        <v>51</v>
      </c>
      <c r="B33" s="525" t="s">
        <v>52</v>
      </c>
      <c r="C33" s="545" t="s">
        <v>53</v>
      </c>
      <c r="D33" s="527" t="s">
        <v>174</v>
      </c>
      <c r="E33" s="528">
        <v>0</v>
      </c>
      <c r="F33" s="528">
        <f t="shared" si="16"/>
        <v>0</v>
      </c>
      <c r="G33" s="546">
        <v>0</v>
      </c>
      <c r="H33" s="546">
        <v>0</v>
      </c>
      <c r="I33" s="546">
        <v>0</v>
      </c>
      <c r="J33" s="528">
        <f>G33*0.8</f>
        <v>0</v>
      </c>
      <c r="K33" s="528">
        <v>3</v>
      </c>
      <c r="L33" s="547" t="s">
        <v>174</v>
      </c>
      <c r="M33" s="528">
        <v>0</v>
      </c>
      <c r="N33" s="528">
        <f t="shared" si="17"/>
        <v>0</v>
      </c>
      <c r="O33" s="546">
        <v>0</v>
      </c>
      <c r="P33" s="546">
        <v>0</v>
      </c>
      <c r="Q33" s="546">
        <v>0</v>
      </c>
      <c r="R33" s="528">
        <f>O33*0.8</f>
        <v>0</v>
      </c>
      <c r="S33" s="528">
        <v>0</v>
      </c>
      <c r="T33" s="528">
        <f t="shared" si="3"/>
        <v>0</v>
      </c>
      <c r="U33" s="528">
        <f t="shared" si="3"/>
        <v>0</v>
      </c>
      <c r="V33" s="528">
        <f t="shared" si="3"/>
        <v>0</v>
      </c>
      <c r="W33" s="528">
        <f t="shared" si="3"/>
        <v>0</v>
      </c>
      <c r="X33" s="528">
        <f t="shared" si="3"/>
        <v>0</v>
      </c>
      <c r="Y33" s="528">
        <f t="shared" si="3"/>
        <v>0</v>
      </c>
      <c r="Z33" s="528">
        <f t="shared" si="3"/>
        <v>0</v>
      </c>
      <c r="AA33" s="701">
        <f t="shared" si="3"/>
        <v>0</v>
      </c>
      <c r="AB33" s="272"/>
      <c r="AC33" s="272"/>
      <c r="AD33" s="272"/>
      <c r="AE33" s="272"/>
      <c r="AF33" s="272"/>
      <c r="AG33" s="272"/>
      <c r="AH33" s="272"/>
      <c r="AI33" s="272"/>
      <c r="AJ33" s="272"/>
    </row>
    <row r="34" spans="1:36" ht="47.25" hidden="1">
      <c r="A34" s="298" t="s">
        <v>54</v>
      </c>
      <c r="B34" s="296" t="s">
        <v>55</v>
      </c>
      <c r="C34" s="676" t="s">
        <v>24</v>
      </c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299">
        <f t="shared" si="3"/>
        <v>0</v>
      </c>
      <c r="U34" s="299">
        <f t="shared" si="3"/>
        <v>0</v>
      </c>
      <c r="V34" s="299">
        <f t="shared" si="3"/>
        <v>0</v>
      </c>
      <c r="W34" s="299">
        <f t="shared" si="3"/>
        <v>0</v>
      </c>
      <c r="X34" s="299">
        <f t="shared" si="3"/>
        <v>0</v>
      </c>
      <c r="Y34" s="299">
        <f t="shared" si="3"/>
        <v>0</v>
      </c>
      <c r="Z34" s="299">
        <f t="shared" si="3"/>
        <v>0</v>
      </c>
      <c r="AA34" s="699"/>
      <c r="AH34" s="272"/>
      <c r="AI34" s="272"/>
    </row>
    <row r="35" spans="1:36" ht="47.25" hidden="1">
      <c r="A35" s="298" t="s">
        <v>56</v>
      </c>
      <c r="B35" s="296" t="s">
        <v>57</v>
      </c>
      <c r="C35" s="676" t="s">
        <v>24</v>
      </c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299">
        <f t="shared" si="3"/>
        <v>0</v>
      </c>
      <c r="U35" s="299">
        <f t="shared" si="3"/>
        <v>0</v>
      </c>
      <c r="V35" s="299">
        <f t="shared" si="3"/>
        <v>0</v>
      </c>
      <c r="W35" s="299">
        <f t="shared" si="3"/>
        <v>0</v>
      </c>
      <c r="X35" s="299">
        <f t="shared" si="3"/>
        <v>0</v>
      </c>
      <c r="Y35" s="299">
        <f t="shared" si="3"/>
        <v>0</v>
      </c>
      <c r="Z35" s="299">
        <f t="shared" si="3"/>
        <v>0</v>
      </c>
      <c r="AA35" s="699"/>
      <c r="AH35" s="272"/>
      <c r="AI35" s="272"/>
    </row>
    <row r="36" spans="1:36" ht="36.75" hidden="1">
      <c r="A36" s="304" t="s">
        <v>58</v>
      </c>
      <c r="B36" s="303" t="s">
        <v>59</v>
      </c>
      <c r="C36" s="319" t="s">
        <v>60</v>
      </c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299">
        <f t="shared" ref="T36:AA51" si="18">T40</f>
        <v>0</v>
      </c>
      <c r="U36" s="299">
        <f t="shared" si="18"/>
        <v>0</v>
      </c>
      <c r="V36" s="299">
        <f t="shared" si="18"/>
        <v>0</v>
      </c>
      <c r="W36" s="299">
        <f t="shared" si="18"/>
        <v>0</v>
      </c>
      <c r="X36" s="299">
        <f t="shared" si="18"/>
        <v>0</v>
      </c>
      <c r="Y36" s="299">
        <f t="shared" si="18"/>
        <v>0</v>
      </c>
      <c r="Z36" s="299">
        <f t="shared" si="18"/>
        <v>0</v>
      </c>
      <c r="AA36" s="699"/>
      <c r="AH36" s="272"/>
      <c r="AI36" s="272"/>
    </row>
    <row r="37" spans="1:36" ht="47.25">
      <c r="A37" s="298" t="s">
        <v>61</v>
      </c>
      <c r="B37" s="296" t="s">
        <v>62</v>
      </c>
      <c r="C37" s="297" t="s">
        <v>24</v>
      </c>
      <c r="D37" s="675" t="s">
        <v>174</v>
      </c>
      <c r="E37" s="299">
        <f t="shared" ref="E37:K37" si="19">SUM(E38:E48)</f>
        <v>1.2</v>
      </c>
      <c r="F37" s="299">
        <f t="shared" si="19"/>
        <v>0.72</v>
      </c>
      <c r="G37" s="299">
        <f t="shared" si="19"/>
        <v>0.6</v>
      </c>
      <c r="H37" s="299">
        <f t="shared" si="19"/>
        <v>0</v>
      </c>
      <c r="I37" s="299">
        <f t="shared" si="19"/>
        <v>4.8</v>
      </c>
      <c r="J37" s="299">
        <f t="shared" si="19"/>
        <v>0.96</v>
      </c>
      <c r="K37" s="299">
        <f t="shared" si="19"/>
        <v>1</v>
      </c>
      <c r="L37" s="318" t="s">
        <v>174</v>
      </c>
      <c r="M37" s="299">
        <f t="shared" ref="M37:S37" si="20">SUM(M38:M48)</f>
        <v>0</v>
      </c>
      <c r="N37" s="299">
        <f t="shared" si="20"/>
        <v>0</v>
      </c>
      <c r="O37" s="299">
        <f t="shared" si="20"/>
        <v>0</v>
      </c>
      <c r="P37" s="299">
        <f t="shared" si="20"/>
        <v>0</v>
      </c>
      <c r="Q37" s="299">
        <f t="shared" si="20"/>
        <v>0.8</v>
      </c>
      <c r="R37" s="299">
        <f t="shared" si="20"/>
        <v>0</v>
      </c>
      <c r="S37" s="299">
        <f t="shared" si="20"/>
        <v>0</v>
      </c>
      <c r="T37" s="299">
        <f t="shared" si="18"/>
        <v>0</v>
      </c>
      <c r="U37" s="299">
        <f t="shared" si="18"/>
        <v>0</v>
      </c>
      <c r="V37" s="299">
        <f t="shared" si="18"/>
        <v>0</v>
      </c>
      <c r="W37" s="299">
        <f t="shared" si="18"/>
        <v>0</v>
      </c>
      <c r="X37" s="299">
        <f t="shared" si="18"/>
        <v>0</v>
      </c>
      <c r="Y37" s="299">
        <f t="shared" si="18"/>
        <v>0</v>
      </c>
      <c r="Z37" s="299">
        <f t="shared" si="18"/>
        <v>0</v>
      </c>
      <c r="AA37" s="700">
        <f t="shared" si="18"/>
        <v>0</v>
      </c>
      <c r="AH37" s="272"/>
      <c r="AI37" s="272"/>
    </row>
    <row r="38" spans="1:36" s="531" customFormat="1" ht="51" customHeight="1">
      <c r="A38" s="532" t="s">
        <v>63</v>
      </c>
      <c r="B38" s="533" t="s">
        <v>64</v>
      </c>
      <c r="C38" s="545" t="s">
        <v>65</v>
      </c>
      <c r="D38" s="527" t="s">
        <v>174</v>
      </c>
      <c r="E38" s="528">
        <v>0</v>
      </c>
      <c r="F38" s="528">
        <f t="shared" ref="F38:F48" si="21">E38*0.6</f>
        <v>0</v>
      </c>
      <c r="G38" s="546">
        <v>0</v>
      </c>
      <c r="H38" s="546">
        <v>0</v>
      </c>
      <c r="I38" s="546">
        <v>1.7</v>
      </c>
      <c r="J38" s="528">
        <f t="shared" ref="J38:J48" si="22">E38*0.8</f>
        <v>0</v>
      </c>
      <c r="K38" s="528">
        <v>0</v>
      </c>
      <c r="L38" s="547" t="s">
        <v>174</v>
      </c>
      <c r="M38" s="528">
        <v>0</v>
      </c>
      <c r="N38" s="528">
        <f t="shared" ref="N38:N48" si="23">M38*0.6</f>
        <v>0</v>
      </c>
      <c r="O38" s="546">
        <v>0</v>
      </c>
      <c r="P38" s="546">
        <v>0</v>
      </c>
      <c r="Q38" s="546">
        <v>0</v>
      </c>
      <c r="R38" s="528">
        <f t="shared" ref="R38:R48" si="24">M38*0.8</f>
        <v>0</v>
      </c>
      <c r="S38" s="528">
        <v>0</v>
      </c>
      <c r="T38" s="528">
        <f t="shared" si="18"/>
        <v>0</v>
      </c>
      <c r="U38" s="528">
        <f t="shared" si="18"/>
        <v>0</v>
      </c>
      <c r="V38" s="528">
        <f t="shared" si="18"/>
        <v>0</v>
      </c>
      <c r="W38" s="528">
        <f t="shared" si="18"/>
        <v>0</v>
      </c>
      <c r="X38" s="528">
        <f t="shared" si="18"/>
        <v>0</v>
      </c>
      <c r="Y38" s="528">
        <f t="shared" si="18"/>
        <v>0</v>
      </c>
      <c r="Z38" s="528">
        <f t="shared" si="18"/>
        <v>0</v>
      </c>
      <c r="AA38" s="701">
        <f t="shared" si="18"/>
        <v>0</v>
      </c>
      <c r="AB38" s="272"/>
      <c r="AC38" s="272"/>
      <c r="AD38" s="272"/>
      <c r="AE38" s="272"/>
      <c r="AF38" s="272"/>
      <c r="AG38" s="272"/>
      <c r="AH38" s="272"/>
      <c r="AI38" s="272"/>
      <c r="AJ38" s="272"/>
    </row>
    <row r="39" spans="1:36" s="531" customFormat="1" ht="45" customHeight="1">
      <c r="A39" s="532" t="s">
        <v>66</v>
      </c>
      <c r="B39" s="533" t="s">
        <v>67</v>
      </c>
      <c r="C39" s="545" t="s">
        <v>68</v>
      </c>
      <c r="D39" s="527" t="s">
        <v>174</v>
      </c>
      <c r="E39" s="528">
        <v>0</v>
      </c>
      <c r="F39" s="528">
        <f t="shared" si="21"/>
        <v>0</v>
      </c>
      <c r="G39" s="546">
        <v>0</v>
      </c>
      <c r="H39" s="546">
        <v>0</v>
      </c>
      <c r="I39" s="546">
        <v>0</v>
      </c>
      <c r="J39" s="528">
        <f t="shared" si="22"/>
        <v>0</v>
      </c>
      <c r="K39" s="528">
        <v>0</v>
      </c>
      <c r="L39" s="547" t="s">
        <v>174</v>
      </c>
      <c r="M39" s="528">
        <v>0</v>
      </c>
      <c r="N39" s="528">
        <f t="shared" si="23"/>
        <v>0</v>
      </c>
      <c r="O39" s="546">
        <v>0</v>
      </c>
      <c r="P39" s="546">
        <v>0</v>
      </c>
      <c r="Q39" s="546">
        <v>0</v>
      </c>
      <c r="R39" s="528">
        <f t="shared" si="24"/>
        <v>0</v>
      </c>
      <c r="S39" s="528">
        <v>0</v>
      </c>
      <c r="T39" s="528">
        <f t="shared" si="18"/>
        <v>0</v>
      </c>
      <c r="U39" s="528">
        <f t="shared" si="18"/>
        <v>0</v>
      </c>
      <c r="V39" s="528">
        <f t="shared" si="18"/>
        <v>0</v>
      </c>
      <c r="W39" s="528">
        <f t="shared" si="18"/>
        <v>0</v>
      </c>
      <c r="X39" s="528">
        <f t="shared" si="18"/>
        <v>0</v>
      </c>
      <c r="Y39" s="528">
        <f t="shared" si="18"/>
        <v>0</v>
      </c>
      <c r="Z39" s="528">
        <f t="shared" si="18"/>
        <v>0</v>
      </c>
      <c r="AA39" s="701">
        <f t="shared" si="18"/>
        <v>0</v>
      </c>
      <c r="AB39" s="272"/>
      <c r="AC39" s="272"/>
      <c r="AD39" s="272"/>
      <c r="AE39" s="272"/>
      <c r="AF39" s="272"/>
      <c r="AG39" s="272"/>
      <c r="AH39" s="272"/>
      <c r="AI39" s="272"/>
      <c r="AJ39" s="272"/>
    </row>
    <row r="40" spans="1:36" s="531" customFormat="1" ht="44.25" customHeight="1">
      <c r="A40" s="532" t="s">
        <v>69</v>
      </c>
      <c r="B40" s="533" t="s">
        <v>70</v>
      </c>
      <c r="C40" s="545" t="s">
        <v>71</v>
      </c>
      <c r="D40" s="527" t="s">
        <v>174</v>
      </c>
      <c r="E40" s="528">
        <v>0</v>
      </c>
      <c r="F40" s="528">
        <v>0</v>
      </c>
      <c r="G40" s="528">
        <v>0</v>
      </c>
      <c r="H40" s="528">
        <v>0</v>
      </c>
      <c r="I40" s="528">
        <v>0</v>
      </c>
      <c r="J40" s="528">
        <v>0</v>
      </c>
      <c r="K40" s="528">
        <v>0</v>
      </c>
      <c r="L40" s="547" t="s">
        <v>174</v>
      </c>
      <c r="M40" s="528">
        <v>0</v>
      </c>
      <c r="N40" s="528">
        <v>0</v>
      </c>
      <c r="O40" s="546">
        <v>0</v>
      </c>
      <c r="P40" s="546">
        <v>0</v>
      </c>
      <c r="Q40" s="546">
        <v>0</v>
      </c>
      <c r="R40" s="528">
        <v>0</v>
      </c>
      <c r="S40" s="528">
        <v>0</v>
      </c>
      <c r="T40" s="528">
        <f t="shared" si="18"/>
        <v>0</v>
      </c>
      <c r="U40" s="528">
        <f t="shared" si="18"/>
        <v>0</v>
      </c>
      <c r="V40" s="528">
        <f t="shared" si="18"/>
        <v>0</v>
      </c>
      <c r="W40" s="528">
        <f t="shared" si="18"/>
        <v>0</v>
      </c>
      <c r="X40" s="528">
        <f t="shared" si="18"/>
        <v>0</v>
      </c>
      <c r="Y40" s="528">
        <f t="shared" si="18"/>
        <v>0</v>
      </c>
      <c r="Z40" s="528">
        <f t="shared" si="18"/>
        <v>0</v>
      </c>
      <c r="AA40" s="701">
        <f t="shared" si="18"/>
        <v>0</v>
      </c>
      <c r="AB40" s="272"/>
      <c r="AC40" s="272"/>
      <c r="AD40" s="272"/>
      <c r="AE40" s="272"/>
      <c r="AF40" s="272"/>
      <c r="AG40" s="272"/>
      <c r="AH40" s="272"/>
      <c r="AI40" s="272"/>
      <c r="AJ40" s="272"/>
    </row>
    <row r="41" spans="1:36" s="531" customFormat="1" ht="24.75">
      <c r="A41" s="532" t="s">
        <v>72</v>
      </c>
      <c r="B41" s="533" t="s">
        <v>73</v>
      </c>
      <c r="C41" s="545" t="s">
        <v>74</v>
      </c>
      <c r="D41" s="527" t="s">
        <v>174</v>
      </c>
      <c r="E41" s="528">
        <v>0</v>
      </c>
      <c r="F41" s="528">
        <v>0</v>
      </c>
      <c r="G41" s="528">
        <v>0</v>
      </c>
      <c r="H41" s="528">
        <v>0</v>
      </c>
      <c r="I41" s="528">
        <v>0</v>
      </c>
      <c r="J41" s="528">
        <v>0</v>
      </c>
      <c r="K41" s="528">
        <v>0</v>
      </c>
      <c r="L41" s="547" t="s">
        <v>174</v>
      </c>
      <c r="M41" s="528">
        <v>0</v>
      </c>
      <c r="N41" s="528">
        <f t="shared" si="23"/>
        <v>0</v>
      </c>
      <c r="O41" s="546">
        <v>0</v>
      </c>
      <c r="P41" s="546">
        <v>0</v>
      </c>
      <c r="Q41" s="546">
        <v>0</v>
      </c>
      <c r="R41" s="528">
        <f t="shared" si="24"/>
        <v>0</v>
      </c>
      <c r="S41" s="528">
        <v>0</v>
      </c>
      <c r="T41" s="528">
        <f t="shared" si="18"/>
        <v>0</v>
      </c>
      <c r="U41" s="528">
        <f t="shared" si="18"/>
        <v>0</v>
      </c>
      <c r="V41" s="528">
        <f t="shared" si="18"/>
        <v>0</v>
      </c>
      <c r="W41" s="528">
        <f t="shared" si="18"/>
        <v>0</v>
      </c>
      <c r="X41" s="528">
        <f t="shared" si="18"/>
        <v>0</v>
      </c>
      <c r="Y41" s="528">
        <f t="shared" si="18"/>
        <v>0</v>
      </c>
      <c r="Z41" s="528">
        <f t="shared" si="18"/>
        <v>0</v>
      </c>
      <c r="AA41" s="701">
        <f t="shared" si="18"/>
        <v>0</v>
      </c>
      <c r="AB41" s="272"/>
      <c r="AC41" s="272"/>
      <c r="AD41" s="272"/>
      <c r="AE41" s="272"/>
      <c r="AF41" s="272"/>
      <c r="AG41" s="272"/>
      <c r="AH41" s="272"/>
      <c r="AI41" s="272"/>
      <c r="AJ41" s="272"/>
    </row>
    <row r="42" spans="1:36" s="531" customFormat="1" ht="42.75" customHeight="1">
      <c r="A42" s="532" t="s">
        <v>75</v>
      </c>
      <c r="B42" s="533" t="s">
        <v>76</v>
      </c>
      <c r="C42" s="545" t="s">
        <v>77</v>
      </c>
      <c r="D42" s="527" t="s">
        <v>174</v>
      </c>
      <c r="E42" s="528">
        <v>0</v>
      </c>
      <c r="F42" s="528">
        <v>0</v>
      </c>
      <c r="G42" s="528">
        <v>0</v>
      </c>
      <c r="H42" s="528">
        <v>0</v>
      </c>
      <c r="I42" s="528">
        <v>0</v>
      </c>
      <c r="J42" s="528">
        <v>0</v>
      </c>
      <c r="K42" s="528">
        <v>0</v>
      </c>
      <c r="L42" s="547" t="s">
        <v>174</v>
      </c>
      <c r="M42" s="528">
        <v>0</v>
      </c>
      <c r="N42" s="528">
        <v>0</v>
      </c>
      <c r="O42" s="546">
        <v>0</v>
      </c>
      <c r="P42" s="546">
        <v>0</v>
      </c>
      <c r="Q42" s="546">
        <v>0</v>
      </c>
      <c r="R42" s="528">
        <v>0</v>
      </c>
      <c r="S42" s="528">
        <v>0</v>
      </c>
      <c r="T42" s="528">
        <f t="shared" si="18"/>
        <v>0</v>
      </c>
      <c r="U42" s="528">
        <f t="shared" si="18"/>
        <v>0</v>
      </c>
      <c r="V42" s="528">
        <f t="shared" si="18"/>
        <v>0</v>
      </c>
      <c r="W42" s="528">
        <f t="shared" si="18"/>
        <v>0</v>
      </c>
      <c r="X42" s="528">
        <f t="shared" si="18"/>
        <v>0</v>
      </c>
      <c r="Y42" s="528">
        <f t="shared" si="18"/>
        <v>0</v>
      </c>
      <c r="Z42" s="528">
        <f t="shared" si="18"/>
        <v>0</v>
      </c>
      <c r="AA42" s="701">
        <f t="shared" si="18"/>
        <v>0</v>
      </c>
      <c r="AB42" s="272"/>
      <c r="AC42" s="272"/>
      <c r="AD42" s="272"/>
      <c r="AE42" s="272"/>
      <c r="AF42" s="272"/>
      <c r="AG42" s="272"/>
      <c r="AH42" s="272"/>
      <c r="AI42" s="272"/>
      <c r="AJ42" s="272"/>
    </row>
    <row r="43" spans="1:36" s="531" customFormat="1" ht="31.5" customHeight="1">
      <c r="A43" s="532" t="s">
        <v>78</v>
      </c>
      <c r="B43" s="533" t="s">
        <v>79</v>
      </c>
      <c r="C43" s="545" t="s">
        <v>80</v>
      </c>
      <c r="D43" s="527" t="s">
        <v>174</v>
      </c>
      <c r="E43" s="528">
        <v>0</v>
      </c>
      <c r="F43" s="528">
        <f t="shared" si="21"/>
        <v>0</v>
      </c>
      <c r="G43" s="546">
        <v>0</v>
      </c>
      <c r="H43" s="546">
        <v>0</v>
      </c>
      <c r="I43" s="546">
        <v>0</v>
      </c>
      <c r="J43" s="528">
        <f t="shared" si="22"/>
        <v>0</v>
      </c>
      <c r="K43" s="528">
        <v>0</v>
      </c>
      <c r="L43" s="547" t="s">
        <v>174</v>
      </c>
      <c r="M43" s="528">
        <v>0</v>
      </c>
      <c r="N43" s="528">
        <f t="shared" si="23"/>
        <v>0</v>
      </c>
      <c r="O43" s="546">
        <v>0</v>
      </c>
      <c r="P43" s="546">
        <v>0</v>
      </c>
      <c r="Q43" s="546">
        <v>0</v>
      </c>
      <c r="R43" s="528">
        <f t="shared" si="24"/>
        <v>0</v>
      </c>
      <c r="S43" s="528">
        <v>0</v>
      </c>
      <c r="T43" s="528">
        <f t="shared" si="18"/>
        <v>0</v>
      </c>
      <c r="U43" s="528">
        <f t="shared" si="18"/>
        <v>0</v>
      </c>
      <c r="V43" s="528">
        <f t="shared" si="18"/>
        <v>0</v>
      </c>
      <c r="W43" s="528">
        <f t="shared" si="18"/>
        <v>0</v>
      </c>
      <c r="X43" s="528">
        <f t="shared" si="18"/>
        <v>0</v>
      </c>
      <c r="Y43" s="528">
        <f t="shared" si="18"/>
        <v>0</v>
      </c>
      <c r="Z43" s="528">
        <f t="shared" si="18"/>
        <v>0</v>
      </c>
      <c r="AA43" s="701">
        <f t="shared" si="18"/>
        <v>0</v>
      </c>
      <c r="AB43" s="272"/>
      <c r="AC43" s="272"/>
      <c r="AD43" s="272"/>
      <c r="AE43" s="272"/>
      <c r="AF43" s="272"/>
      <c r="AG43" s="272"/>
      <c r="AH43" s="272"/>
      <c r="AI43" s="272"/>
      <c r="AJ43" s="272"/>
    </row>
    <row r="44" spans="1:36" s="523" customFormat="1" ht="48" customHeight="1">
      <c r="A44" s="532" t="s">
        <v>81</v>
      </c>
      <c r="B44" s="533" t="s">
        <v>82</v>
      </c>
      <c r="C44" s="545" t="s">
        <v>83</v>
      </c>
      <c r="D44" s="527" t="s">
        <v>174</v>
      </c>
      <c r="E44" s="528">
        <v>1.2</v>
      </c>
      <c r="F44" s="528">
        <f t="shared" si="21"/>
        <v>0.72</v>
      </c>
      <c r="G44" s="546">
        <v>0.6</v>
      </c>
      <c r="H44" s="546">
        <v>0</v>
      </c>
      <c r="I44" s="546">
        <v>3.1</v>
      </c>
      <c r="J44" s="528">
        <f t="shared" si="22"/>
        <v>0.96</v>
      </c>
      <c r="K44" s="528">
        <v>0</v>
      </c>
      <c r="L44" s="547" t="s">
        <v>174</v>
      </c>
      <c r="M44" s="528">
        <v>0</v>
      </c>
      <c r="N44" s="528">
        <v>0</v>
      </c>
      <c r="O44" s="546">
        <v>0</v>
      </c>
      <c r="P44" s="546">
        <v>0</v>
      </c>
      <c r="Q44" s="546">
        <v>0</v>
      </c>
      <c r="R44" s="528">
        <f t="shared" si="24"/>
        <v>0</v>
      </c>
      <c r="S44" s="528">
        <v>0</v>
      </c>
      <c r="T44" s="528">
        <f t="shared" si="18"/>
        <v>0</v>
      </c>
      <c r="U44" s="528">
        <f t="shared" si="18"/>
        <v>0</v>
      </c>
      <c r="V44" s="528">
        <f t="shared" si="18"/>
        <v>0</v>
      </c>
      <c r="W44" s="528">
        <f t="shared" si="18"/>
        <v>0</v>
      </c>
      <c r="X44" s="528">
        <f t="shared" si="18"/>
        <v>0</v>
      </c>
      <c r="Y44" s="528">
        <f t="shared" si="18"/>
        <v>0</v>
      </c>
      <c r="Z44" s="528">
        <f t="shared" si="18"/>
        <v>0</v>
      </c>
      <c r="AA44" s="701">
        <f t="shared" si="18"/>
        <v>0</v>
      </c>
      <c r="AB44" s="272"/>
      <c r="AC44" s="272"/>
      <c r="AD44" s="272"/>
      <c r="AE44" s="272"/>
      <c r="AF44" s="272"/>
      <c r="AG44" s="272"/>
      <c r="AH44" s="272"/>
      <c r="AI44" s="272"/>
      <c r="AJ44" s="272"/>
    </row>
    <row r="45" spans="1:36" s="531" customFormat="1" ht="49.5" customHeight="1">
      <c r="A45" s="532" t="s">
        <v>84</v>
      </c>
      <c r="B45" s="534" t="s">
        <v>85</v>
      </c>
      <c r="C45" s="545" t="s">
        <v>86</v>
      </c>
      <c r="D45" s="527" t="s">
        <v>174</v>
      </c>
      <c r="E45" s="528">
        <v>0</v>
      </c>
      <c r="F45" s="528">
        <f t="shared" si="21"/>
        <v>0</v>
      </c>
      <c r="G45" s="546">
        <v>0</v>
      </c>
      <c r="H45" s="546">
        <v>0</v>
      </c>
      <c r="I45" s="546">
        <v>0</v>
      </c>
      <c r="J45" s="528">
        <f t="shared" si="22"/>
        <v>0</v>
      </c>
      <c r="K45" s="528">
        <v>1</v>
      </c>
      <c r="L45" s="547" t="s">
        <v>174</v>
      </c>
      <c r="M45" s="528">
        <v>0</v>
      </c>
      <c r="N45" s="528">
        <f t="shared" si="23"/>
        <v>0</v>
      </c>
      <c r="O45" s="546">
        <v>0</v>
      </c>
      <c r="P45" s="546">
        <v>0</v>
      </c>
      <c r="Q45" s="546">
        <v>0</v>
      </c>
      <c r="R45" s="528">
        <f t="shared" si="24"/>
        <v>0</v>
      </c>
      <c r="S45" s="528">
        <v>0</v>
      </c>
      <c r="T45" s="528">
        <f t="shared" si="18"/>
        <v>0</v>
      </c>
      <c r="U45" s="528">
        <f t="shared" si="18"/>
        <v>0</v>
      </c>
      <c r="V45" s="528">
        <f t="shared" si="18"/>
        <v>0</v>
      </c>
      <c r="W45" s="528">
        <f t="shared" si="18"/>
        <v>0</v>
      </c>
      <c r="X45" s="528">
        <f t="shared" si="18"/>
        <v>0</v>
      </c>
      <c r="Y45" s="528">
        <f t="shared" si="18"/>
        <v>0</v>
      </c>
      <c r="Z45" s="528">
        <f t="shared" si="18"/>
        <v>0</v>
      </c>
      <c r="AA45" s="701">
        <f t="shared" si="18"/>
        <v>0</v>
      </c>
      <c r="AB45" s="272"/>
      <c r="AC45" s="272"/>
      <c r="AD45" s="272"/>
      <c r="AE45" s="272"/>
      <c r="AF45" s="272"/>
      <c r="AG45" s="272"/>
      <c r="AH45" s="272"/>
      <c r="AI45" s="272"/>
      <c r="AJ45" s="272"/>
    </row>
    <row r="46" spans="1:36" s="531" customFormat="1" ht="45.75" customHeight="1">
      <c r="A46" s="532" t="s">
        <v>87</v>
      </c>
      <c r="B46" s="534" t="s">
        <v>88</v>
      </c>
      <c r="C46" s="545" t="s">
        <v>89</v>
      </c>
      <c r="D46" s="527" t="s">
        <v>174</v>
      </c>
      <c r="E46" s="528">
        <v>0</v>
      </c>
      <c r="F46" s="528">
        <f t="shared" si="21"/>
        <v>0</v>
      </c>
      <c r="G46" s="546">
        <v>0</v>
      </c>
      <c r="H46" s="546">
        <v>0</v>
      </c>
      <c r="I46" s="546">
        <v>0</v>
      </c>
      <c r="J46" s="528">
        <f t="shared" si="22"/>
        <v>0</v>
      </c>
      <c r="K46" s="528">
        <v>0</v>
      </c>
      <c r="L46" s="547" t="s">
        <v>174</v>
      </c>
      <c r="M46" s="528">
        <v>0</v>
      </c>
      <c r="N46" s="528">
        <f t="shared" si="23"/>
        <v>0</v>
      </c>
      <c r="O46" s="546">
        <v>0</v>
      </c>
      <c r="P46" s="546">
        <v>0</v>
      </c>
      <c r="Q46" s="546">
        <v>0.8</v>
      </c>
      <c r="R46" s="528">
        <f t="shared" si="24"/>
        <v>0</v>
      </c>
      <c r="S46" s="528">
        <v>0</v>
      </c>
      <c r="T46" s="528">
        <f t="shared" si="18"/>
        <v>0</v>
      </c>
      <c r="U46" s="528">
        <f t="shared" si="18"/>
        <v>0</v>
      </c>
      <c r="V46" s="528">
        <f t="shared" si="18"/>
        <v>0</v>
      </c>
      <c r="W46" s="528">
        <f t="shared" si="18"/>
        <v>0</v>
      </c>
      <c r="X46" s="528">
        <f t="shared" si="18"/>
        <v>0</v>
      </c>
      <c r="Y46" s="528">
        <f t="shared" si="18"/>
        <v>0</v>
      </c>
      <c r="Z46" s="528">
        <f t="shared" si="18"/>
        <v>0</v>
      </c>
      <c r="AA46" s="701">
        <f t="shared" si="18"/>
        <v>0</v>
      </c>
      <c r="AB46" s="272"/>
      <c r="AC46" s="272"/>
      <c r="AD46" s="272"/>
      <c r="AE46" s="272"/>
      <c r="AF46" s="272"/>
      <c r="AG46" s="272"/>
      <c r="AH46" s="272"/>
      <c r="AI46" s="272"/>
      <c r="AJ46" s="272"/>
    </row>
    <row r="47" spans="1:36" s="531" customFormat="1" ht="33" customHeight="1">
      <c r="A47" s="532" t="s">
        <v>90</v>
      </c>
      <c r="B47" s="533" t="s">
        <v>91</v>
      </c>
      <c r="C47" s="545" t="s">
        <v>92</v>
      </c>
      <c r="D47" s="527" t="s">
        <v>174</v>
      </c>
      <c r="E47" s="528">
        <v>0</v>
      </c>
      <c r="F47" s="528">
        <f t="shared" si="21"/>
        <v>0</v>
      </c>
      <c r="G47" s="546">
        <v>0</v>
      </c>
      <c r="H47" s="546">
        <v>0</v>
      </c>
      <c r="I47" s="546">
        <v>0</v>
      </c>
      <c r="J47" s="528">
        <f t="shared" si="22"/>
        <v>0</v>
      </c>
      <c r="K47" s="528">
        <v>0</v>
      </c>
      <c r="L47" s="547" t="s">
        <v>174</v>
      </c>
      <c r="M47" s="528">
        <v>0</v>
      </c>
      <c r="N47" s="528">
        <f t="shared" si="23"/>
        <v>0</v>
      </c>
      <c r="O47" s="546">
        <v>0</v>
      </c>
      <c r="P47" s="546">
        <v>0</v>
      </c>
      <c r="Q47" s="546">
        <v>0</v>
      </c>
      <c r="R47" s="528">
        <f t="shared" si="24"/>
        <v>0</v>
      </c>
      <c r="S47" s="528">
        <v>0</v>
      </c>
      <c r="T47" s="528">
        <f t="shared" si="18"/>
        <v>0</v>
      </c>
      <c r="U47" s="528">
        <f t="shared" si="18"/>
        <v>0</v>
      </c>
      <c r="V47" s="528">
        <f t="shared" si="18"/>
        <v>0</v>
      </c>
      <c r="W47" s="528">
        <f t="shared" si="18"/>
        <v>0</v>
      </c>
      <c r="X47" s="528">
        <f t="shared" si="18"/>
        <v>0</v>
      </c>
      <c r="Y47" s="528">
        <f t="shared" si="18"/>
        <v>0</v>
      </c>
      <c r="Z47" s="528">
        <f t="shared" si="18"/>
        <v>0</v>
      </c>
      <c r="AA47" s="701">
        <f t="shared" si="18"/>
        <v>0</v>
      </c>
      <c r="AB47" s="272"/>
      <c r="AC47" s="272"/>
      <c r="AD47" s="272"/>
      <c r="AE47" s="272"/>
      <c r="AF47" s="272"/>
      <c r="AG47" s="272"/>
      <c r="AH47" s="272"/>
      <c r="AI47" s="272"/>
      <c r="AJ47" s="272"/>
    </row>
    <row r="48" spans="1:36" s="531" customFormat="1" ht="30.75" customHeight="1">
      <c r="A48" s="532" t="s">
        <v>93</v>
      </c>
      <c r="B48" s="533" t="s">
        <v>94</v>
      </c>
      <c r="C48" s="545" t="s">
        <v>95</v>
      </c>
      <c r="D48" s="527" t="s">
        <v>174</v>
      </c>
      <c r="E48" s="528">
        <v>0</v>
      </c>
      <c r="F48" s="528">
        <f t="shared" si="21"/>
        <v>0</v>
      </c>
      <c r="G48" s="546">
        <v>0</v>
      </c>
      <c r="H48" s="546">
        <v>0</v>
      </c>
      <c r="I48" s="546">
        <v>0</v>
      </c>
      <c r="J48" s="528">
        <f t="shared" si="22"/>
        <v>0</v>
      </c>
      <c r="K48" s="528">
        <v>0</v>
      </c>
      <c r="L48" s="547" t="s">
        <v>174</v>
      </c>
      <c r="M48" s="528">
        <v>0</v>
      </c>
      <c r="N48" s="528">
        <f t="shared" si="23"/>
        <v>0</v>
      </c>
      <c r="O48" s="546">
        <v>0</v>
      </c>
      <c r="P48" s="546">
        <v>0</v>
      </c>
      <c r="Q48" s="546">
        <v>0</v>
      </c>
      <c r="R48" s="528">
        <f t="shared" si="24"/>
        <v>0</v>
      </c>
      <c r="S48" s="528">
        <v>0</v>
      </c>
      <c r="T48" s="528">
        <f t="shared" si="18"/>
        <v>0</v>
      </c>
      <c r="U48" s="528">
        <f t="shared" si="18"/>
        <v>0</v>
      </c>
      <c r="V48" s="528">
        <f t="shared" si="18"/>
        <v>0</v>
      </c>
      <c r="W48" s="528">
        <f t="shared" si="18"/>
        <v>0</v>
      </c>
      <c r="X48" s="528">
        <f t="shared" si="18"/>
        <v>0</v>
      </c>
      <c r="Y48" s="528">
        <f t="shared" si="18"/>
        <v>0</v>
      </c>
      <c r="Z48" s="528">
        <f t="shared" si="18"/>
        <v>0</v>
      </c>
      <c r="AA48" s="701">
        <f t="shared" si="18"/>
        <v>0</v>
      </c>
      <c r="AB48" s="272"/>
      <c r="AC48" s="272"/>
      <c r="AD48" s="272"/>
      <c r="AE48" s="272"/>
      <c r="AF48" s="272"/>
      <c r="AG48" s="272"/>
      <c r="AH48" s="272"/>
      <c r="AI48" s="272"/>
      <c r="AJ48" s="272"/>
    </row>
    <row r="49" spans="1:36" ht="38.25" customHeight="1">
      <c r="A49" s="298" t="s">
        <v>96</v>
      </c>
      <c r="B49" s="320" t="s">
        <v>97</v>
      </c>
      <c r="C49" s="297" t="s">
        <v>24</v>
      </c>
      <c r="D49" s="675" t="s">
        <v>174</v>
      </c>
      <c r="E49" s="299">
        <f>SUM(E50:E59)</f>
        <v>0</v>
      </c>
      <c r="F49" s="299">
        <f t="shared" ref="F49:K49" si="25">SUM(F50:F59)</f>
        <v>0</v>
      </c>
      <c r="G49" s="299">
        <f t="shared" si="25"/>
        <v>0</v>
      </c>
      <c r="H49" s="299">
        <f t="shared" si="25"/>
        <v>0</v>
      </c>
      <c r="I49" s="299">
        <f t="shared" si="25"/>
        <v>0</v>
      </c>
      <c r="J49" s="299">
        <f t="shared" si="25"/>
        <v>0</v>
      </c>
      <c r="K49" s="299">
        <f t="shared" si="25"/>
        <v>7</v>
      </c>
      <c r="L49" s="318" t="s">
        <v>174</v>
      </c>
      <c r="M49" s="299">
        <f>SUM(M50:M59)</f>
        <v>0</v>
      </c>
      <c r="N49" s="299">
        <f t="shared" ref="N49:S49" si="26">SUM(N50:N59)</f>
        <v>0</v>
      </c>
      <c r="O49" s="299">
        <f t="shared" si="26"/>
        <v>0</v>
      </c>
      <c r="P49" s="299">
        <f t="shared" si="26"/>
        <v>0</v>
      </c>
      <c r="Q49" s="299">
        <f t="shared" si="26"/>
        <v>0</v>
      </c>
      <c r="R49" s="299">
        <f t="shared" si="26"/>
        <v>0</v>
      </c>
      <c r="S49" s="299">
        <f t="shared" si="26"/>
        <v>0</v>
      </c>
      <c r="T49" s="299">
        <f t="shared" si="18"/>
        <v>0</v>
      </c>
      <c r="U49" s="299">
        <f t="shared" si="18"/>
        <v>0</v>
      </c>
      <c r="V49" s="299">
        <f t="shared" si="18"/>
        <v>0</v>
      </c>
      <c r="W49" s="299">
        <f t="shared" si="18"/>
        <v>0</v>
      </c>
      <c r="X49" s="299">
        <f t="shared" si="18"/>
        <v>0</v>
      </c>
      <c r="Y49" s="299">
        <f t="shared" si="18"/>
        <v>0</v>
      </c>
      <c r="Z49" s="299">
        <f t="shared" si="18"/>
        <v>0</v>
      </c>
      <c r="AA49" s="700">
        <f t="shared" si="18"/>
        <v>0</v>
      </c>
      <c r="AH49" s="272"/>
      <c r="AI49" s="272"/>
    </row>
    <row r="50" spans="1:36" s="531" customFormat="1" ht="24">
      <c r="A50" s="532" t="s">
        <v>98</v>
      </c>
      <c r="B50" s="535" t="s">
        <v>99</v>
      </c>
      <c r="C50" s="545" t="s">
        <v>100</v>
      </c>
      <c r="D50" s="527" t="s">
        <v>174</v>
      </c>
      <c r="E50" s="528">
        <v>0</v>
      </c>
      <c r="F50" s="528">
        <v>0</v>
      </c>
      <c r="G50" s="546">
        <v>0</v>
      </c>
      <c r="H50" s="546">
        <v>0</v>
      </c>
      <c r="I50" s="546">
        <v>0</v>
      </c>
      <c r="J50" s="528">
        <f>E50*0.8</f>
        <v>0</v>
      </c>
      <c r="K50" s="528">
        <v>0</v>
      </c>
      <c r="L50" s="547" t="s">
        <v>174</v>
      </c>
      <c r="M50" s="528">
        <v>0</v>
      </c>
      <c r="N50" s="528">
        <v>0</v>
      </c>
      <c r="O50" s="546">
        <v>0</v>
      </c>
      <c r="P50" s="546">
        <v>0</v>
      </c>
      <c r="Q50" s="546">
        <v>0</v>
      </c>
      <c r="R50" s="528">
        <v>0</v>
      </c>
      <c r="S50" s="528">
        <v>0</v>
      </c>
      <c r="T50" s="528">
        <f t="shared" si="18"/>
        <v>0</v>
      </c>
      <c r="U50" s="528">
        <f t="shared" si="18"/>
        <v>0</v>
      </c>
      <c r="V50" s="528">
        <f t="shared" si="18"/>
        <v>0</v>
      </c>
      <c r="W50" s="528">
        <f t="shared" si="18"/>
        <v>0</v>
      </c>
      <c r="X50" s="528">
        <f t="shared" si="18"/>
        <v>0</v>
      </c>
      <c r="Y50" s="528">
        <f t="shared" si="18"/>
        <v>0</v>
      </c>
      <c r="Z50" s="528">
        <f t="shared" si="18"/>
        <v>0</v>
      </c>
      <c r="AA50" s="701">
        <f t="shared" si="18"/>
        <v>0</v>
      </c>
      <c r="AB50" s="272"/>
      <c r="AC50" s="272"/>
      <c r="AD50" s="272"/>
      <c r="AE50" s="272"/>
      <c r="AF50" s="272"/>
      <c r="AG50" s="272"/>
      <c r="AH50" s="272"/>
      <c r="AI50" s="272"/>
      <c r="AJ50" s="272"/>
    </row>
    <row r="51" spans="1:36" s="523" customFormat="1" ht="24">
      <c r="A51" s="532" t="s">
        <v>101</v>
      </c>
      <c r="B51" s="535" t="s">
        <v>102</v>
      </c>
      <c r="C51" s="545" t="s">
        <v>103</v>
      </c>
      <c r="D51" s="527" t="s">
        <v>174</v>
      </c>
      <c r="E51" s="528">
        <v>0</v>
      </c>
      <c r="F51" s="528">
        <f>E51*0.6</f>
        <v>0</v>
      </c>
      <c r="G51" s="546">
        <v>0</v>
      </c>
      <c r="H51" s="546">
        <v>0</v>
      </c>
      <c r="I51" s="546">
        <v>0</v>
      </c>
      <c r="J51" s="528">
        <f>E51*0.8</f>
        <v>0</v>
      </c>
      <c r="K51" s="528">
        <v>0</v>
      </c>
      <c r="L51" s="547" t="s">
        <v>174</v>
      </c>
      <c r="M51" s="528">
        <v>0</v>
      </c>
      <c r="N51" s="528">
        <f>M51*0.6</f>
        <v>0</v>
      </c>
      <c r="O51" s="546">
        <v>0</v>
      </c>
      <c r="P51" s="546">
        <v>0</v>
      </c>
      <c r="Q51" s="546">
        <v>0</v>
      </c>
      <c r="R51" s="528">
        <f>M51*0.8</f>
        <v>0</v>
      </c>
      <c r="S51" s="528">
        <v>0</v>
      </c>
      <c r="T51" s="528">
        <f t="shared" si="18"/>
        <v>0</v>
      </c>
      <c r="U51" s="528">
        <f t="shared" si="18"/>
        <v>0</v>
      </c>
      <c r="V51" s="528">
        <f t="shared" si="18"/>
        <v>0</v>
      </c>
      <c r="W51" s="528">
        <f t="shared" si="18"/>
        <v>0</v>
      </c>
      <c r="X51" s="528">
        <f t="shared" si="18"/>
        <v>0</v>
      </c>
      <c r="Y51" s="528">
        <f t="shared" si="18"/>
        <v>0</v>
      </c>
      <c r="Z51" s="528">
        <f t="shared" si="18"/>
        <v>0</v>
      </c>
      <c r="AA51" s="701">
        <f t="shared" si="18"/>
        <v>0</v>
      </c>
      <c r="AB51" s="272"/>
      <c r="AC51" s="272"/>
      <c r="AD51" s="272"/>
      <c r="AE51" s="272"/>
      <c r="AF51" s="272"/>
      <c r="AG51" s="272"/>
      <c r="AH51" s="272"/>
      <c r="AI51" s="272"/>
      <c r="AJ51" s="272"/>
    </row>
    <row r="52" spans="1:36" s="531" customFormat="1" ht="24">
      <c r="A52" s="532" t="s">
        <v>104</v>
      </c>
      <c r="B52" s="535" t="s">
        <v>105</v>
      </c>
      <c r="C52" s="545" t="s">
        <v>106</v>
      </c>
      <c r="D52" s="527" t="s">
        <v>174</v>
      </c>
      <c r="E52" s="528">
        <v>0</v>
      </c>
      <c r="F52" s="528">
        <v>0</v>
      </c>
      <c r="G52" s="546">
        <v>0</v>
      </c>
      <c r="H52" s="546">
        <v>0</v>
      </c>
      <c r="I52" s="546">
        <v>0</v>
      </c>
      <c r="J52" s="528">
        <v>0</v>
      </c>
      <c r="K52" s="528">
        <v>0</v>
      </c>
      <c r="L52" s="547" t="s">
        <v>174</v>
      </c>
      <c r="M52" s="528">
        <v>0</v>
      </c>
      <c r="N52" s="528">
        <v>0</v>
      </c>
      <c r="O52" s="546">
        <v>0</v>
      </c>
      <c r="P52" s="546">
        <v>0</v>
      </c>
      <c r="Q52" s="546">
        <v>0</v>
      </c>
      <c r="R52" s="528">
        <v>0</v>
      </c>
      <c r="S52" s="528">
        <v>0</v>
      </c>
      <c r="T52" s="528">
        <f t="shared" ref="T52:AA52" si="27">T56</f>
        <v>0</v>
      </c>
      <c r="U52" s="528">
        <f t="shared" si="27"/>
        <v>0</v>
      </c>
      <c r="V52" s="528">
        <f t="shared" si="27"/>
        <v>0</v>
      </c>
      <c r="W52" s="528">
        <f t="shared" si="27"/>
        <v>0</v>
      </c>
      <c r="X52" s="528">
        <f t="shared" si="27"/>
        <v>0</v>
      </c>
      <c r="Y52" s="528">
        <f t="shared" si="27"/>
        <v>0</v>
      </c>
      <c r="Z52" s="528">
        <f t="shared" si="27"/>
        <v>0</v>
      </c>
      <c r="AA52" s="701">
        <f t="shared" si="27"/>
        <v>0</v>
      </c>
      <c r="AB52" s="272"/>
      <c r="AC52" s="272"/>
      <c r="AD52" s="272"/>
      <c r="AE52" s="272"/>
      <c r="AF52" s="272"/>
      <c r="AG52" s="272"/>
      <c r="AH52" s="272"/>
      <c r="AI52" s="272"/>
      <c r="AJ52" s="272"/>
    </row>
    <row r="53" spans="1:36" s="531" customFormat="1" ht="24">
      <c r="A53" s="532" t="s">
        <v>107</v>
      </c>
      <c r="B53" s="535" t="s">
        <v>108</v>
      </c>
      <c r="C53" s="545" t="s">
        <v>109</v>
      </c>
      <c r="D53" s="527" t="s">
        <v>174</v>
      </c>
      <c r="E53" s="528">
        <v>0</v>
      </c>
      <c r="F53" s="528">
        <v>0</v>
      </c>
      <c r="G53" s="546">
        <v>0</v>
      </c>
      <c r="H53" s="546">
        <v>0</v>
      </c>
      <c r="I53" s="546">
        <v>0</v>
      </c>
      <c r="J53" s="528">
        <f t="shared" ref="J53:J55" si="28">E53*0.8</f>
        <v>0</v>
      </c>
      <c r="K53" s="528">
        <v>2</v>
      </c>
      <c r="L53" s="527"/>
      <c r="M53" s="528">
        <v>0</v>
      </c>
      <c r="N53" s="528">
        <v>0</v>
      </c>
      <c r="O53" s="546">
        <v>0</v>
      </c>
      <c r="P53" s="546">
        <v>0</v>
      </c>
      <c r="Q53" s="546">
        <v>0</v>
      </c>
      <c r="R53" s="528">
        <v>0</v>
      </c>
      <c r="S53" s="528">
        <v>0</v>
      </c>
      <c r="T53" s="528">
        <f t="shared" ref="T53:AA53" si="29">T57</f>
        <v>0</v>
      </c>
      <c r="U53" s="528">
        <f t="shared" si="29"/>
        <v>0</v>
      </c>
      <c r="V53" s="528">
        <f t="shared" si="29"/>
        <v>0</v>
      </c>
      <c r="W53" s="528">
        <f t="shared" si="29"/>
        <v>0</v>
      </c>
      <c r="X53" s="528">
        <f t="shared" si="29"/>
        <v>0</v>
      </c>
      <c r="Y53" s="528">
        <f t="shared" si="29"/>
        <v>0</v>
      </c>
      <c r="Z53" s="528">
        <f t="shared" si="29"/>
        <v>0</v>
      </c>
      <c r="AA53" s="701">
        <f t="shared" si="29"/>
        <v>0</v>
      </c>
      <c r="AB53" s="272"/>
      <c r="AC53" s="272"/>
      <c r="AD53" s="272"/>
      <c r="AE53" s="272"/>
      <c r="AF53" s="272"/>
      <c r="AG53" s="272"/>
      <c r="AH53" s="272"/>
      <c r="AI53" s="272"/>
      <c r="AJ53" s="272"/>
    </row>
    <row r="54" spans="1:36" s="531" customFormat="1">
      <c r="A54" s="532" t="s">
        <v>110</v>
      </c>
      <c r="B54" s="535" t="s">
        <v>111</v>
      </c>
      <c r="C54" s="545" t="s">
        <v>112</v>
      </c>
      <c r="D54" s="527" t="s">
        <v>174</v>
      </c>
      <c r="E54" s="528">
        <v>0</v>
      </c>
      <c r="F54" s="528">
        <v>0</v>
      </c>
      <c r="G54" s="546">
        <v>0</v>
      </c>
      <c r="H54" s="546">
        <v>0</v>
      </c>
      <c r="I54" s="546">
        <v>0</v>
      </c>
      <c r="J54" s="528">
        <f t="shared" si="28"/>
        <v>0</v>
      </c>
      <c r="K54" s="528">
        <v>3</v>
      </c>
      <c r="L54" s="527"/>
      <c r="M54" s="528">
        <v>0</v>
      </c>
      <c r="N54" s="528">
        <v>0</v>
      </c>
      <c r="O54" s="546">
        <v>0</v>
      </c>
      <c r="P54" s="546">
        <v>0</v>
      </c>
      <c r="Q54" s="546">
        <v>0</v>
      </c>
      <c r="R54" s="528">
        <v>0</v>
      </c>
      <c r="S54" s="528">
        <v>0</v>
      </c>
      <c r="T54" s="528">
        <f t="shared" ref="T54:AA54" si="30">T58</f>
        <v>0</v>
      </c>
      <c r="U54" s="528">
        <f t="shared" si="30"/>
        <v>0</v>
      </c>
      <c r="V54" s="528">
        <f t="shared" si="30"/>
        <v>0</v>
      </c>
      <c r="W54" s="528">
        <f t="shared" si="30"/>
        <v>0</v>
      </c>
      <c r="X54" s="528">
        <f t="shared" si="30"/>
        <v>0</v>
      </c>
      <c r="Y54" s="528">
        <f t="shared" si="30"/>
        <v>0</v>
      </c>
      <c r="Z54" s="528">
        <f t="shared" si="30"/>
        <v>0</v>
      </c>
      <c r="AA54" s="701">
        <f t="shared" si="30"/>
        <v>0</v>
      </c>
      <c r="AB54" s="272"/>
      <c r="AC54" s="272"/>
      <c r="AD54" s="272"/>
      <c r="AE54" s="272"/>
      <c r="AF54" s="272"/>
      <c r="AG54" s="272"/>
      <c r="AH54" s="272"/>
      <c r="AI54" s="272"/>
      <c r="AJ54" s="272"/>
    </row>
    <row r="55" spans="1:36" s="531" customFormat="1">
      <c r="A55" s="532" t="s">
        <v>113</v>
      </c>
      <c r="B55" s="535" t="s">
        <v>114</v>
      </c>
      <c r="C55" s="545" t="s">
        <v>115</v>
      </c>
      <c r="D55" s="527" t="s">
        <v>174</v>
      </c>
      <c r="E55" s="528">
        <v>0</v>
      </c>
      <c r="F55" s="528">
        <v>0</v>
      </c>
      <c r="G55" s="528">
        <v>0</v>
      </c>
      <c r="H55" s="528">
        <v>0</v>
      </c>
      <c r="I55" s="528">
        <v>0</v>
      </c>
      <c r="J55" s="528">
        <f t="shared" si="28"/>
        <v>0</v>
      </c>
      <c r="K55" s="528">
        <v>0</v>
      </c>
      <c r="L55" s="547" t="s">
        <v>174</v>
      </c>
      <c r="M55" s="528">
        <v>0</v>
      </c>
      <c r="N55" s="528">
        <v>0</v>
      </c>
      <c r="O55" s="528">
        <v>0</v>
      </c>
      <c r="P55" s="528">
        <v>0</v>
      </c>
      <c r="Q55" s="528">
        <v>0</v>
      </c>
      <c r="R55" s="528">
        <f t="shared" ref="R55" si="31">M55*0.8</f>
        <v>0</v>
      </c>
      <c r="S55" s="528">
        <v>0</v>
      </c>
      <c r="T55" s="528">
        <f t="shared" ref="T55:AA55" si="32">T59</f>
        <v>0</v>
      </c>
      <c r="U55" s="528">
        <f t="shared" si="32"/>
        <v>0</v>
      </c>
      <c r="V55" s="528">
        <f t="shared" si="32"/>
        <v>0</v>
      </c>
      <c r="W55" s="528">
        <f t="shared" si="32"/>
        <v>0</v>
      </c>
      <c r="X55" s="528">
        <f t="shared" si="32"/>
        <v>0</v>
      </c>
      <c r="Y55" s="528">
        <f t="shared" si="32"/>
        <v>0</v>
      </c>
      <c r="Z55" s="528">
        <f t="shared" si="32"/>
        <v>0</v>
      </c>
      <c r="AA55" s="701">
        <f t="shared" si="32"/>
        <v>0</v>
      </c>
      <c r="AB55" s="272"/>
      <c r="AC55" s="272"/>
      <c r="AD55" s="272"/>
      <c r="AE55" s="272"/>
      <c r="AF55" s="272"/>
      <c r="AG55" s="272"/>
      <c r="AH55" s="272"/>
      <c r="AI55" s="272"/>
      <c r="AJ55" s="272"/>
    </row>
    <row r="56" spans="1:36" s="523" customFormat="1" ht="36">
      <c r="A56" s="532" t="s">
        <v>116</v>
      </c>
      <c r="B56" s="535" t="s">
        <v>117</v>
      </c>
      <c r="C56" s="545" t="s">
        <v>118</v>
      </c>
      <c r="D56" s="527" t="s">
        <v>174</v>
      </c>
      <c r="E56" s="528">
        <v>0</v>
      </c>
      <c r="F56" s="528">
        <v>0</v>
      </c>
      <c r="G56" s="528">
        <v>0</v>
      </c>
      <c r="H56" s="528">
        <v>0</v>
      </c>
      <c r="I56" s="528">
        <v>0</v>
      </c>
      <c r="J56" s="528">
        <v>0</v>
      </c>
      <c r="K56" s="527">
        <v>1</v>
      </c>
      <c r="L56" s="547" t="s">
        <v>174</v>
      </c>
      <c r="M56" s="528">
        <v>0</v>
      </c>
      <c r="N56" s="528">
        <v>0</v>
      </c>
      <c r="O56" s="528">
        <v>0</v>
      </c>
      <c r="P56" s="528">
        <v>0</v>
      </c>
      <c r="Q56" s="528">
        <v>0</v>
      </c>
      <c r="R56" s="528">
        <v>0</v>
      </c>
      <c r="S56" s="528">
        <v>0</v>
      </c>
      <c r="T56" s="528">
        <f t="shared" ref="T56:AA56" si="33">T60</f>
        <v>0</v>
      </c>
      <c r="U56" s="528">
        <f t="shared" si="33"/>
        <v>0</v>
      </c>
      <c r="V56" s="528">
        <f t="shared" si="33"/>
        <v>0</v>
      </c>
      <c r="W56" s="528">
        <f t="shared" si="33"/>
        <v>0</v>
      </c>
      <c r="X56" s="528">
        <f t="shared" si="33"/>
        <v>0</v>
      </c>
      <c r="Y56" s="528">
        <f t="shared" si="33"/>
        <v>0</v>
      </c>
      <c r="Z56" s="528">
        <f t="shared" si="33"/>
        <v>0</v>
      </c>
      <c r="AA56" s="701">
        <f t="shared" si="33"/>
        <v>0</v>
      </c>
      <c r="AB56" s="272"/>
      <c r="AC56" s="272"/>
      <c r="AD56" s="272"/>
      <c r="AE56" s="272"/>
      <c r="AF56" s="272"/>
      <c r="AG56" s="272"/>
      <c r="AH56" s="272"/>
      <c r="AI56" s="272"/>
      <c r="AJ56" s="272"/>
    </row>
    <row r="57" spans="1:36" s="531" customFormat="1">
      <c r="A57" s="532" t="s">
        <v>119</v>
      </c>
      <c r="B57" s="535" t="s">
        <v>120</v>
      </c>
      <c r="C57" s="545" t="s">
        <v>121</v>
      </c>
      <c r="D57" s="527" t="s">
        <v>174</v>
      </c>
      <c r="E57" s="528">
        <v>0</v>
      </c>
      <c r="F57" s="528">
        <v>0</v>
      </c>
      <c r="G57" s="528">
        <v>0</v>
      </c>
      <c r="H57" s="528">
        <v>0</v>
      </c>
      <c r="I57" s="528">
        <v>0</v>
      </c>
      <c r="J57" s="528">
        <v>0</v>
      </c>
      <c r="K57" s="528">
        <v>0</v>
      </c>
      <c r="L57" s="528" t="s">
        <v>174</v>
      </c>
      <c r="M57" s="528">
        <v>0</v>
      </c>
      <c r="N57" s="528">
        <v>0</v>
      </c>
      <c r="O57" s="528">
        <v>0</v>
      </c>
      <c r="P57" s="528">
        <v>0</v>
      </c>
      <c r="Q57" s="528">
        <v>0</v>
      </c>
      <c r="R57" s="528">
        <v>0</v>
      </c>
      <c r="S57" s="528">
        <v>0</v>
      </c>
      <c r="T57" s="528">
        <f t="shared" ref="T57:AA57" si="34">T61</f>
        <v>0</v>
      </c>
      <c r="U57" s="528">
        <f t="shared" si="34"/>
        <v>0</v>
      </c>
      <c r="V57" s="528">
        <f t="shared" si="34"/>
        <v>0</v>
      </c>
      <c r="W57" s="528">
        <f t="shared" si="34"/>
        <v>0</v>
      </c>
      <c r="X57" s="528">
        <f t="shared" si="34"/>
        <v>0</v>
      </c>
      <c r="Y57" s="528">
        <f t="shared" si="34"/>
        <v>0</v>
      </c>
      <c r="Z57" s="528">
        <f t="shared" si="34"/>
        <v>0</v>
      </c>
      <c r="AA57" s="701">
        <f t="shared" si="34"/>
        <v>0</v>
      </c>
      <c r="AB57" s="272"/>
      <c r="AC57" s="272"/>
      <c r="AD57" s="272"/>
      <c r="AE57" s="272"/>
      <c r="AF57" s="272"/>
      <c r="AG57" s="272"/>
      <c r="AH57" s="272"/>
      <c r="AI57" s="272"/>
      <c r="AJ57" s="272"/>
    </row>
    <row r="58" spans="1:36" s="523" customFormat="1" ht="48">
      <c r="A58" s="532" t="s">
        <v>122</v>
      </c>
      <c r="B58" s="535" t="s">
        <v>123</v>
      </c>
      <c r="C58" s="545" t="s">
        <v>124</v>
      </c>
      <c r="D58" s="527" t="s">
        <v>174</v>
      </c>
      <c r="E58" s="528">
        <v>0</v>
      </c>
      <c r="F58" s="528">
        <v>0</v>
      </c>
      <c r="G58" s="528">
        <v>0</v>
      </c>
      <c r="H58" s="528">
        <v>0</v>
      </c>
      <c r="I58" s="528">
        <v>0</v>
      </c>
      <c r="J58" s="528">
        <v>0</v>
      </c>
      <c r="K58" s="527">
        <v>1</v>
      </c>
      <c r="L58" s="527"/>
      <c r="M58" s="528">
        <v>0</v>
      </c>
      <c r="N58" s="528">
        <v>0</v>
      </c>
      <c r="O58" s="528">
        <v>0</v>
      </c>
      <c r="P58" s="528">
        <v>0</v>
      </c>
      <c r="Q58" s="528">
        <v>0</v>
      </c>
      <c r="R58" s="528">
        <v>0</v>
      </c>
      <c r="S58" s="528">
        <v>0</v>
      </c>
      <c r="T58" s="528">
        <f t="shared" ref="T58:AA58" si="35">T62</f>
        <v>0</v>
      </c>
      <c r="U58" s="528">
        <f t="shared" si="35"/>
        <v>0</v>
      </c>
      <c r="V58" s="528">
        <f t="shared" si="35"/>
        <v>0</v>
      </c>
      <c r="W58" s="528">
        <f t="shared" si="35"/>
        <v>0</v>
      </c>
      <c r="X58" s="528">
        <f t="shared" si="35"/>
        <v>0</v>
      </c>
      <c r="Y58" s="528">
        <f t="shared" si="35"/>
        <v>0</v>
      </c>
      <c r="Z58" s="528">
        <f t="shared" si="35"/>
        <v>0</v>
      </c>
      <c r="AA58" s="701">
        <f t="shared" si="35"/>
        <v>0</v>
      </c>
      <c r="AB58" s="272"/>
      <c r="AC58" s="272"/>
      <c r="AD58" s="272"/>
      <c r="AE58" s="272"/>
      <c r="AF58" s="272"/>
      <c r="AG58" s="272"/>
      <c r="AH58" s="272"/>
      <c r="AI58" s="272"/>
      <c r="AJ58" s="272"/>
    </row>
    <row r="59" spans="1:36" ht="24.75" thickBot="1">
      <c r="A59" s="536" t="s">
        <v>125</v>
      </c>
      <c r="B59" s="537" t="s">
        <v>126</v>
      </c>
      <c r="C59" s="573" t="s">
        <v>127</v>
      </c>
      <c r="D59" s="539" t="s">
        <v>174</v>
      </c>
      <c r="E59" s="541">
        <v>0</v>
      </c>
      <c r="F59" s="541">
        <v>0</v>
      </c>
      <c r="G59" s="541">
        <v>0</v>
      </c>
      <c r="H59" s="541">
        <v>0</v>
      </c>
      <c r="I59" s="541">
        <v>0</v>
      </c>
      <c r="J59" s="541">
        <v>0</v>
      </c>
      <c r="K59" s="541">
        <v>0</v>
      </c>
      <c r="L59" s="705" t="s">
        <v>174</v>
      </c>
      <c r="M59" s="541">
        <v>0</v>
      </c>
      <c r="N59" s="541">
        <v>0</v>
      </c>
      <c r="O59" s="541">
        <v>0</v>
      </c>
      <c r="P59" s="541">
        <v>0</v>
      </c>
      <c r="Q59" s="541">
        <v>0</v>
      </c>
      <c r="R59" s="541">
        <v>0</v>
      </c>
      <c r="S59" s="541">
        <v>0</v>
      </c>
      <c r="T59" s="541">
        <f t="shared" ref="T59:AA59" si="36">T63</f>
        <v>0</v>
      </c>
      <c r="U59" s="541">
        <f t="shared" si="36"/>
        <v>0</v>
      </c>
      <c r="V59" s="541">
        <f t="shared" si="36"/>
        <v>0</v>
      </c>
      <c r="W59" s="541">
        <f t="shared" si="36"/>
        <v>0</v>
      </c>
      <c r="X59" s="541">
        <f t="shared" si="36"/>
        <v>0</v>
      </c>
      <c r="Y59" s="541">
        <f t="shared" si="36"/>
        <v>0</v>
      </c>
      <c r="Z59" s="541">
        <f t="shared" si="36"/>
        <v>0</v>
      </c>
      <c r="AA59" s="544">
        <f t="shared" si="36"/>
        <v>0</v>
      </c>
      <c r="AH59" s="272"/>
      <c r="AI59" s="272"/>
    </row>
    <row r="60" spans="1:36" ht="37.5" customHeight="1">
      <c r="A60" s="821" t="s">
        <v>176</v>
      </c>
      <c r="B60" s="821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  <c r="AA60" s="821"/>
      <c r="AH60" s="272"/>
      <c r="AI60" s="272"/>
    </row>
    <row r="61" spans="1:36">
      <c r="AH61" s="272"/>
      <c r="AI61" s="272"/>
    </row>
    <row r="62" spans="1:36">
      <c r="AH62" s="272"/>
      <c r="AI62" s="272"/>
    </row>
    <row r="63" spans="1:36">
      <c r="AH63" s="272"/>
      <c r="AI63" s="272"/>
    </row>
    <row r="64" spans="1:36">
      <c r="AH64" s="272"/>
      <c r="AI64" s="272"/>
    </row>
  </sheetData>
  <mergeCells count="17">
    <mergeCell ref="A12:AA12"/>
    <mergeCell ref="A4:AA4"/>
    <mergeCell ref="A5:AA5"/>
    <mergeCell ref="A7:AA7"/>
    <mergeCell ref="A8:AA8"/>
    <mergeCell ref="A10:AA10"/>
    <mergeCell ref="A60:AA60"/>
    <mergeCell ref="A13:AA13"/>
    <mergeCell ref="A15:A18"/>
    <mergeCell ref="B15:B18"/>
    <mergeCell ref="C15:C18"/>
    <mergeCell ref="D15:D18"/>
    <mergeCell ref="E15:S16"/>
    <mergeCell ref="T15:Z17"/>
    <mergeCell ref="AA15:AA18"/>
    <mergeCell ref="E17:K17"/>
    <mergeCell ref="L17:S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5"/>
  <sheetViews>
    <sheetView workbookViewId="0">
      <selection activeCell="A6" sqref="A6"/>
    </sheetView>
  </sheetViews>
  <sheetFormatPr defaultColWidth="9" defaultRowHeight="15.75" customHeight="1"/>
  <cols>
    <col min="1" max="1" width="9.125" style="1" customWidth="1"/>
    <col min="2" max="2" width="34" style="1" customWidth="1"/>
    <col min="3" max="3" width="16.625" style="1" customWidth="1"/>
    <col min="4" max="4" width="28" style="1" customWidth="1"/>
    <col min="5" max="5" width="6.125" style="1" customWidth="1"/>
    <col min="6" max="6" width="5.375" style="1" customWidth="1"/>
    <col min="7" max="7" width="5.25" style="1" customWidth="1"/>
    <col min="8" max="8" width="6.625" style="1" customWidth="1"/>
    <col min="9" max="9" width="6.875" style="1" customWidth="1"/>
    <col min="10" max="10" width="10.375" style="1" customWidth="1"/>
    <col min="11" max="11" width="5.5" style="1" customWidth="1"/>
    <col min="12" max="12" width="6.5" style="1" customWidth="1"/>
    <col min="13" max="14" width="6.125" style="1" customWidth="1"/>
    <col min="15" max="20" width="5.125" style="1" customWidth="1"/>
    <col min="21" max="21" width="16.25" style="1" customWidth="1"/>
    <col min="22" max="22" width="7.5" style="1" customWidth="1"/>
    <col min="23" max="23" width="6.875" style="1" customWidth="1"/>
    <col min="24" max="24" width="9" style="1" customWidth="1"/>
    <col min="25" max="25" width="8.875" style="1" customWidth="1"/>
    <col min="26" max="54" width="9" style="1" customWidth="1"/>
    <col min="55" max="16384" width="9" style="1"/>
  </cols>
  <sheetData>
    <row r="1" spans="1:34" ht="18.75">
      <c r="U1" s="3" t="s">
        <v>184</v>
      </c>
      <c r="X1" s="16"/>
      <c r="AC1" s="16"/>
    </row>
    <row r="2" spans="1:34" ht="18.75">
      <c r="U2" s="4" t="s">
        <v>1</v>
      </c>
      <c r="X2" s="16"/>
      <c r="AC2" s="16"/>
    </row>
    <row r="3" spans="1:34" ht="18.75">
      <c r="U3" s="4" t="s">
        <v>2</v>
      </c>
      <c r="X3" s="16"/>
      <c r="AC3" s="16"/>
    </row>
    <row r="4" spans="1:34" s="22" customFormat="1" ht="18.75" customHeight="1">
      <c r="A4" s="836" t="s">
        <v>1087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31"/>
      <c r="W4" s="31"/>
      <c r="X4" s="31"/>
      <c r="Y4" s="31"/>
      <c r="Z4" s="23"/>
      <c r="AA4" s="23"/>
      <c r="AB4" s="23"/>
      <c r="AC4" s="23"/>
      <c r="AD4" s="23"/>
    </row>
    <row r="5" spans="1:34" ht="18.75" customHeight="1">
      <c r="A5" s="752" t="s">
        <v>1137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4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1:34" ht="18.75" customHeight="1">
      <c r="A7" s="837" t="s">
        <v>185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5"/>
      <c r="W7" s="5"/>
      <c r="X7" s="5"/>
      <c r="Y7" s="5"/>
      <c r="Z7" s="5"/>
      <c r="AA7" s="5"/>
      <c r="AB7" s="5"/>
      <c r="AC7" s="5"/>
      <c r="AD7" s="5"/>
    </row>
    <row r="8" spans="1:34" ht="15.75" customHeight="1">
      <c r="A8" s="838" t="s">
        <v>186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32"/>
      <c r="W8" s="32"/>
      <c r="X8" s="32"/>
      <c r="Y8" s="32"/>
      <c r="Z8" s="18"/>
      <c r="AA8" s="18"/>
      <c r="AB8" s="18"/>
      <c r="AC8" s="18"/>
      <c r="AD8" s="18"/>
    </row>
    <row r="9" spans="1:3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34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17"/>
      <c r="W10" s="17"/>
      <c r="X10" s="17"/>
      <c r="Y10" s="17"/>
      <c r="Z10" s="17"/>
      <c r="AA10" s="17"/>
      <c r="AB10" s="17"/>
      <c r="AC10" s="17"/>
      <c r="AD10" s="17"/>
    </row>
    <row r="11" spans="1:34" ht="18.75">
      <c r="AD11" s="4"/>
    </row>
    <row r="12" spans="1:34" ht="35.25" customHeight="1">
      <c r="A12" s="750" t="s">
        <v>1088</v>
      </c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24"/>
      <c r="W12" s="24"/>
      <c r="X12" s="24"/>
      <c r="Y12" s="24"/>
      <c r="Z12" s="24"/>
      <c r="AA12" s="19"/>
      <c r="AB12" s="19"/>
      <c r="AC12" s="19"/>
      <c r="AD12" s="19"/>
    </row>
    <row r="13" spans="1:34">
      <c r="A13" s="839" t="s">
        <v>187</v>
      </c>
      <c r="B13" s="839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18"/>
      <c r="W13" s="18"/>
      <c r="X13" s="18"/>
      <c r="Y13" s="18"/>
      <c r="Z13" s="18"/>
      <c r="AA13" s="18"/>
      <c r="AB13" s="18"/>
      <c r="AC13" s="18"/>
      <c r="AD13" s="18"/>
    </row>
    <row r="14" spans="1:34">
      <c r="B14" s="121"/>
      <c r="C14" s="29"/>
      <c r="D14" s="29"/>
      <c r="E14" s="1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H14" s="28"/>
    </row>
    <row r="15" spans="1:34">
      <c r="A15" s="758"/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</row>
    <row r="16" spans="1:34">
      <c r="A16" s="781" t="s">
        <v>6</v>
      </c>
      <c r="B16" s="784" t="s">
        <v>7</v>
      </c>
      <c r="C16" s="784" t="s">
        <v>8</v>
      </c>
      <c r="D16" s="781" t="s">
        <v>188</v>
      </c>
      <c r="E16" s="784" t="s">
        <v>1124</v>
      </c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 t="s">
        <v>1123</v>
      </c>
      <c r="Q16" s="784"/>
      <c r="R16" s="784"/>
      <c r="S16" s="784"/>
      <c r="T16" s="784"/>
      <c r="U16" s="784" t="s">
        <v>11</v>
      </c>
      <c r="V16" s="18"/>
    </row>
    <row r="17" spans="1:22">
      <c r="A17" s="782"/>
      <c r="B17" s="784"/>
      <c r="C17" s="784"/>
      <c r="D17" s="782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18"/>
    </row>
    <row r="18" spans="1:22" ht="27.75" customHeight="1">
      <c r="A18" s="782"/>
      <c r="B18" s="784"/>
      <c r="C18" s="784"/>
      <c r="D18" s="782"/>
      <c r="E18" s="780" t="s">
        <v>12</v>
      </c>
      <c r="F18" s="780"/>
      <c r="G18" s="780"/>
      <c r="H18" s="780"/>
      <c r="I18" s="780"/>
      <c r="J18" s="780" t="s">
        <v>13</v>
      </c>
      <c r="K18" s="780"/>
      <c r="L18" s="780"/>
      <c r="M18" s="780"/>
      <c r="N18" s="780"/>
      <c r="O18" s="780"/>
      <c r="P18" s="784"/>
      <c r="Q18" s="784"/>
      <c r="R18" s="784"/>
      <c r="S18" s="784"/>
      <c r="T18" s="784"/>
      <c r="U18" s="784"/>
    </row>
    <row r="19" spans="1:22" ht="81.75" customHeight="1">
      <c r="A19" s="783"/>
      <c r="B19" s="784"/>
      <c r="C19" s="784"/>
      <c r="D19" s="783"/>
      <c r="E19" s="128" t="s">
        <v>160</v>
      </c>
      <c r="F19" s="128" t="s">
        <v>161</v>
      </c>
      <c r="G19" s="128" t="s">
        <v>162</v>
      </c>
      <c r="H19" s="128" t="s">
        <v>163</v>
      </c>
      <c r="I19" s="128" t="s">
        <v>164</v>
      </c>
      <c r="J19" s="129" t="s">
        <v>189</v>
      </c>
      <c r="K19" s="128" t="s">
        <v>160</v>
      </c>
      <c r="L19" s="128" t="s">
        <v>161</v>
      </c>
      <c r="M19" s="128" t="s">
        <v>162</v>
      </c>
      <c r="N19" s="128" t="s">
        <v>163</v>
      </c>
      <c r="O19" s="128" t="s">
        <v>164</v>
      </c>
      <c r="P19" s="128" t="s">
        <v>160</v>
      </c>
      <c r="Q19" s="128" t="s">
        <v>161</v>
      </c>
      <c r="R19" s="128" t="s">
        <v>162</v>
      </c>
      <c r="S19" s="128" t="s">
        <v>163</v>
      </c>
      <c r="T19" s="128" t="s">
        <v>164</v>
      </c>
      <c r="U19" s="784"/>
    </row>
    <row r="20" spans="1:22">
      <c r="A20" s="26">
        <v>1</v>
      </c>
      <c r="B20" s="26">
        <v>2</v>
      </c>
      <c r="C20" s="26">
        <v>3</v>
      </c>
      <c r="D20" s="26">
        <v>4</v>
      </c>
      <c r="E20" s="26">
        <f t="shared" ref="E20:U20" si="0">D20+1</f>
        <v>5</v>
      </c>
      <c r="F20" s="26">
        <f t="shared" si="0"/>
        <v>6</v>
      </c>
      <c r="G20" s="26">
        <f t="shared" si="0"/>
        <v>7</v>
      </c>
      <c r="H20" s="26">
        <f t="shared" si="0"/>
        <v>8</v>
      </c>
      <c r="I20" s="26">
        <f t="shared" si="0"/>
        <v>9</v>
      </c>
      <c r="J20" s="26">
        <f t="shared" si="0"/>
        <v>10</v>
      </c>
      <c r="K20" s="26">
        <f t="shared" si="0"/>
        <v>11</v>
      </c>
      <c r="L20" s="26">
        <f t="shared" si="0"/>
        <v>12</v>
      </c>
      <c r="M20" s="26">
        <f t="shared" si="0"/>
        <v>13</v>
      </c>
      <c r="N20" s="26">
        <f t="shared" si="0"/>
        <v>14</v>
      </c>
      <c r="O20" s="26">
        <f t="shared" si="0"/>
        <v>15</v>
      </c>
      <c r="P20" s="26">
        <f t="shared" si="0"/>
        <v>16</v>
      </c>
      <c r="Q20" s="26">
        <f t="shared" si="0"/>
        <v>17</v>
      </c>
      <c r="R20" s="26">
        <f t="shared" si="0"/>
        <v>18</v>
      </c>
      <c r="S20" s="26">
        <f t="shared" si="0"/>
        <v>19</v>
      </c>
      <c r="T20" s="26">
        <f t="shared" si="0"/>
        <v>20</v>
      </c>
      <c r="U20" s="26">
        <f t="shared" si="0"/>
        <v>21</v>
      </c>
    </row>
    <row r="21" spans="1:22" ht="31.5">
      <c r="A21" s="323" t="s">
        <v>22</v>
      </c>
      <c r="B21" s="324" t="s">
        <v>23</v>
      </c>
      <c r="C21" s="40" t="s">
        <v>24</v>
      </c>
      <c r="D21" s="288" t="s">
        <v>174</v>
      </c>
      <c r="E21" s="20">
        <f t="shared" ref="E21:E55" si="1">E22</f>
        <v>0</v>
      </c>
      <c r="F21" s="20">
        <f t="shared" ref="F21:F55" si="2">F22</f>
        <v>0</v>
      </c>
      <c r="G21" s="20">
        <f t="shared" ref="G21:G55" si="3">G22</f>
        <v>0</v>
      </c>
      <c r="H21" s="20">
        <f t="shared" ref="H21:H55" si="4">H22</f>
        <v>0</v>
      </c>
      <c r="I21" s="20">
        <f t="shared" ref="I21:I55" si="5">I22</f>
        <v>0</v>
      </c>
      <c r="J21" s="33" t="s">
        <v>174</v>
      </c>
      <c r="K21" s="20">
        <f t="shared" ref="K21:K55" si="6">K22</f>
        <v>0</v>
      </c>
      <c r="L21" s="20">
        <f t="shared" ref="L21:L55" si="7">L22</f>
        <v>0</v>
      </c>
      <c r="M21" s="20">
        <f t="shared" ref="M21:M55" si="8">M22</f>
        <v>0</v>
      </c>
      <c r="N21" s="20">
        <f t="shared" ref="N21:N55" si="9">N22</f>
        <v>0</v>
      </c>
      <c r="O21" s="20">
        <f t="shared" ref="O21:O55" si="10">O22</f>
        <v>0</v>
      </c>
      <c r="P21" s="20">
        <f t="shared" ref="P21:P55" si="11">P22</f>
        <v>0</v>
      </c>
      <c r="Q21" s="20">
        <f t="shared" ref="Q21:Q55" si="12">Q22</f>
        <v>0</v>
      </c>
      <c r="R21" s="20">
        <f t="shared" ref="R21:R55" si="13">R22</f>
        <v>0</v>
      </c>
      <c r="S21" s="20">
        <f t="shared" ref="S21:S55" si="14">S22</f>
        <v>0</v>
      </c>
      <c r="T21" s="20">
        <f t="shared" ref="T21:T55" si="15">T22</f>
        <v>0</v>
      </c>
      <c r="U21" s="20">
        <f t="shared" ref="U21:U55" si="16">U22</f>
        <v>0</v>
      </c>
    </row>
    <row r="22" spans="1:22" ht="31.5">
      <c r="A22" s="325" t="s">
        <v>25</v>
      </c>
      <c r="B22" s="326" t="s">
        <v>26</v>
      </c>
      <c r="C22" s="40" t="s">
        <v>24</v>
      </c>
      <c r="D22" s="288" t="s">
        <v>174</v>
      </c>
      <c r="E22" s="20">
        <f t="shared" si="1"/>
        <v>0</v>
      </c>
      <c r="F22" s="20">
        <f t="shared" si="2"/>
        <v>0</v>
      </c>
      <c r="G22" s="20">
        <f t="shared" si="3"/>
        <v>0</v>
      </c>
      <c r="H22" s="20">
        <f t="shared" si="4"/>
        <v>0</v>
      </c>
      <c r="I22" s="20">
        <f t="shared" si="5"/>
        <v>0</v>
      </c>
      <c r="J22" s="33" t="s">
        <v>174</v>
      </c>
      <c r="K22" s="20">
        <f>K23</f>
        <v>0</v>
      </c>
      <c r="L22" s="20">
        <f>L23</f>
        <v>0</v>
      </c>
      <c r="M22" s="20">
        <f t="shared" si="8"/>
        <v>0</v>
      </c>
      <c r="N22" s="20">
        <f t="shared" si="9"/>
        <v>0</v>
      </c>
      <c r="O22" s="20">
        <f t="shared" si="10"/>
        <v>0</v>
      </c>
      <c r="P22" s="20">
        <f t="shared" si="11"/>
        <v>0</v>
      </c>
      <c r="Q22" s="20">
        <f t="shared" si="12"/>
        <v>0</v>
      </c>
      <c r="R22" s="20">
        <f t="shared" si="13"/>
        <v>0</v>
      </c>
      <c r="S22" s="20">
        <f t="shared" si="14"/>
        <v>0</v>
      </c>
      <c r="T22" s="20">
        <f t="shared" si="15"/>
        <v>0</v>
      </c>
      <c r="U22" s="20">
        <f t="shared" si="16"/>
        <v>0</v>
      </c>
    </row>
    <row r="23" spans="1:22" ht="47.25">
      <c r="A23" s="325" t="s">
        <v>27</v>
      </c>
      <c r="B23" s="326" t="s">
        <v>28</v>
      </c>
      <c r="C23" s="40" t="s">
        <v>24</v>
      </c>
      <c r="D23" s="288" t="s">
        <v>174</v>
      </c>
      <c r="E23" s="20">
        <f t="shared" si="1"/>
        <v>0</v>
      </c>
      <c r="F23" s="20">
        <f t="shared" si="2"/>
        <v>0</v>
      </c>
      <c r="G23" s="20">
        <f t="shared" si="3"/>
        <v>0</v>
      </c>
      <c r="H23" s="20">
        <f t="shared" si="4"/>
        <v>0</v>
      </c>
      <c r="I23" s="20">
        <f t="shared" si="5"/>
        <v>0</v>
      </c>
      <c r="J23" s="33" t="s">
        <v>174</v>
      </c>
      <c r="K23" s="20">
        <f t="shared" si="6"/>
        <v>0</v>
      </c>
      <c r="L23" s="20">
        <f t="shared" si="7"/>
        <v>0</v>
      </c>
      <c r="M23" s="20">
        <f t="shared" si="8"/>
        <v>0</v>
      </c>
      <c r="N23" s="20">
        <f t="shared" si="9"/>
        <v>0</v>
      </c>
      <c r="O23" s="20">
        <f t="shared" si="10"/>
        <v>0</v>
      </c>
      <c r="P23" s="20">
        <f t="shared" si="11"/>
        <v>0</v>
      </c>
      <c r="Q23" s="20">
        <f t="shared" si="12"/>
        <v>0</v>
      </c>
      <c r="R23" s="20">
        <f t="shared" si="13"/>
        <v>0</v>
      </c>
      <c r="S23" s="20">
        <f t="shared" si="14"/>
        <v>0</v>
      </c>
      <c r="T23" s="20">
        <f t="shared" si="15"/>
        <v>0</v>
      </c>
      <c r="U23" s="20">
        <f t="shared" si="16"/>
        <v>0</v>
      </c>
    </row>
    <row r="24" spans="1:22" ht="31.5">
      <c r="A24" s="325" t="s">
        <v>29</v>
      </c>
      <c r="B24" s="326" t="s">
        <v>30</v>
      </c>
      <c r="C24" s="40" t="s">
        <v>24</v>
      </c>
      <c r="D24" s="288" t="s">
        <v>174</v>
      </c>
      <c r="E24" s="20">
        <f t="shared" si="1"/>
        <v>0</v>
      </c>
      <c r="F24" s="20">
        <f t="shared" si="2"/>
        <v>0</v>
      </c>
      <c r="G24" s="20">
        <f t="shared" si="3"/>
        <v>0</v>
      </c>
      <c r="H24" s="20">
        <f t="shared" si="4"/>
        <v>0</v>
      </c>
      <c r="I24" s="20">
        <f t="shared" si="5"/>
        <v>0</v>
      </c>
      <c r="J24" s="33" t="s">
        <v>174</v>
      </c>
      <c r="K24" s="20">
        <f t="shared" si="6"/>
        <v>0</v>
      </c>
      <c r="L24" s="20">
        <f t="shared" si="7"/>
        <v>0</v>
      </c>
      <c r="M24" s="20">
        <f t="shared" si="8"/>
        <v>0</v>
      </c>
      <c r="N24" s="20">
        <f t="shared" si="9"/>
        <v>0</v>
      </c>
      <c r="O24" s="20">
        <f t="shared" si="10"/>
        <v>0</v>
      </c>
      <c r="P24" s="20">
        <f t="shared" si="11"/>
        <v>0</v>
      </c>
      <c r="Q24" s="20">
        <f t="shared" si="12"/>
        <v>0</v>
      </c>
      <c r="R24" s="20">
        <f t="shared" si="13"/>
        <v>0</v>
      </c>
      <c r="S24" s="20">
        <f t="shared" si="14"/>
        <v>0</v>
      </c>
      <c r="T24" s="20">
        <f t="shared" si="15"/>
        <v>0</v>
      </c>
      <c r="U24" s="20">
        <f t="shared" si="16"/>
        <v>0</v>
      </c>
    </row>
    <row r="25" spans="1:22">
      <c r="A25" s="325">
        <v>1</v>
      </c>
      <c r="B25" s="326" t="s">
        <v>31</v>
      </c>
      <c r="C25" s="40" t="s">
        <v>24</v>
      </c>
      <c r="D25" s="288" t="s">
        <v>174</v>
      </c>
      <c r="E25" s="20">
        <f t="shared" si="1"/>
        <v>0</v>
      </c>
      <c r="F25" s="20">
        <f t="shared" si="2"/>
        <v>0</v>
      </c>
      <c r="G25" s="20">
        <f t="shared" si="3"/>
        <v>0</v>
      </c>
      <c r="H25" s="20">
        <f t="shared" si="4"/>
        <v>0</v>
      </c>
      <c r="I25" s="20">
        <f t="shared" si="5"/>
        <v>0</v>
      </c>
      <c r="J25" s="33" t="s">
        <v>174</v>
      </c>
      <c r="K25" s="20">
        <f t="shared" si="6"/>
        <v>0</v>
      </c>
      <c r="L25" s="20">
        <f t="shared" si="7"/>
        <v>0</v>
      </c>
      <c r="M25" s="20">
        <f t="shared" si="8"/>
        <v>0</v>
      </c>
      <c r="N25" s="20">
        <f t="shared" si="9"/>
        <v>0</v>
      </c>
      <c r="O25" s="20">
        <f t="shared" si="10"/>
        <v>0</v>
      </c>
      <c r="P25" s="20">
        <f t="shared" si="11"/>
        <v>0</v>
      </c>
      <c r="Q25" s="20">
        <f t="shared" si="12"/>
        <v>0</v>
      </c>
      <c r="R25" s="20">
        <f t="shared" si="13"/>
        <v>0</v>
      </c>
      <c r="S25" s="20">
        <f t="shared" si="14"/>
        <v>0</v>
      </c>
      <c r="T25" s="20">
        <f t="shared" si="15"/>
        <v>0</v>
      </c>
      <c r="U25" s="20">
        <f t="shared" si="16"/>
        <v>0</v>
      </c>
    </row>
    <row r="26" spans="1:22" ht="47.25">
      <c r="A26" s="327" t="s">
        <v>32</v>
      </c>
      <c r="B26" s="326" t="s">
        <v>33</v>
      </c>
      <c r="C26" s="40" t="s">
        <v>24</v>
      </c>
      <c r="D26" s="288" t="s">
        <v>174</v>
      </c>
      <c r="E26" s="20">
        <f t="shared" si="1"/>
        <v>0</v>
      </c>
      <c r="F26" s="20">
        <f t="shared" si="2"/>
        <v>0</v>
      </c>
      <c r="G26" s="20">
        <f t="shared" si="3"/>
        <v>0</v>
      </c>
      <c r="H26" s="20">
        <f t="shared" si="4"/>
        <v>0</v>
      </c>
      <c r="I26" s="20">
        <f t="shared" si="5"/>
        <v>0</v>
      </c>
      <c r="J26" s="33" t="s">
        <v>174</v>
      </c>
      <c r="K26" s="20">
        <f t="shared" si="6"/>
        <v>0</v>
      </c>
      <c r="L26" s="20">
        <f t="shared" si="7"/>
        <v>0</v>
      </c>
      <c r="M26" s="20">
        <f t="shared" si="8"/>
        <v>0</v>
      </c>
      <c r="N26" s="20">
        <f t="shared" si="9"/>
        <v>0</v>
      </c>
      <c r="O26" s="20">
        <f t="shared" si="10"/>
        <v>0</v>
      </c>
      <c r="P26" s="20">
        <f t="shared" si="11"/>
        <v>0</v>
      </c>
      <c r="Q26" s="20">
        <f t="shared" si="12"/>
        <v>0</v>
      </c>
      <c r="R26" s="20">
        <f t="shared" si="13"/>
        <v>0</v>
      </c>
      <c r="S26" s="20">
        <f t="shared" si="14"/>
        <v>0</v>
      </c>
      <c r="T26" s="20">
        <f t="shared" si="15"/>
        <v>0</v>
      </c>
      <c r="U26" s="20">
        <f t="shared" si="16"/>
        <v>0</v>
      </c>
    </row>
    <row r="27" spans="1:22" ht="47.25">
      <c r="A27" s="327" t="s">
        <v>34</v>
      </c>
      <c r="B27" s="326" t="s">
        <v>35</v>
      </c>
      <c r="C27" s="120" t="s">
        <v>24</v>
      </c>
      <c r="D27" s="288" t="s">
        <v>174</v>
      </c>
      <c r="E27" s="20">
        <f t="shared" si="1"/>
        <v>0</v>
      </c>
      <c r="F27" s="20">
        <f t="shared" si="2"/>
        <v>0</v>
      </c>
      <c r="G27" s="20">
        <f t="shared" si="3"/>
        <v>0</v>
      </c>
      <c r="H27" s="20">
        <f t="shared" si="4"/>
        <v>0</v>
      </c>
      <c r="I27" s="20">
        <f t="shared" si="5"/>
        <v>0</v>
      </c>
      <c r="J27" s="33" t="s">
        <v>174</v>
      </c>
      <c r="K27" s="20">
        <f t="shared" si="6"/>
        <v>0</v>
      </c>
      <c r="L27" s="20">
        <f t="shared" si="7"/>
        <v>0</v>
      </c>
      <c r="M27" s="20">
        <f t="shared" si="8"/>
        <v>0</v>
      </c>
      <c r="N27" s="20">
        <f t="shared" si="9"/>
        <v>0</v>
      </c>
      <c r="O27" s="20">
        <f t="shared" si="10"/>
        <v>0</v>
      </c>
      <c r="P27" s="20">
        <f t="shared" si="11"/>
        <v>0</v>
      </c>
      <c r="Q27" s="20">
        <f t="shared" si="12"/>
        <v>0</v>
      </c>
      <c r="R27" s="20">
        <f t="shared" si="13"/>
        <v>0</v>
      </c>
      <c r="S27" s="20">
        <f t="shared" si="14"/>
        <v>0</v>
      </c>
      <c r="T27" s="20">
        <f t="shared" si="15"/>
        <v>0</v>
      </c>
      <c r="U27" s="20">
        <f t="shared" si="16"/>
        <v>0</v>
      </c>
    </row>
    <row r="28" spans="1:22" ht="47.25">
      <c r="A28" s="327" t="s">
        <v>36</v>
      </c>
      <c r="B28" s="326" t="s">
        <v>37</v>
      </c>
      <c r="C28" s="120" t="s">
        <v>24</v>
      </c>
      <c r="D28" s="288" t="s">
        <v>174</v>
      </c>
      <c r="E28" s="20">
        <f t="shared" si="1"/>
        <v>0</v>
      </c>
      <c r="F28" s="20">
        <f t="shared" si="2"/>
        <v>0</v>
      </c>
      <c r="G28" s="20">
        <f t="shared" si="3"/>
        <v>0</v>
      </c>
      <c r="H28" s="20">
        <f t="shared" si="4"/>
        <v>0</v>
      </c>
      <c r="I28" s="20">
        <f t="shared" si="5"/>
        <v>0</v>
      </c>
      <c r="J28" s="33" t="s">
        <v>174</v>
      </c>
      <c r="K28" s="20">
        <f t="shared" si="6"/>
        <v>0</v>
      </c>
      <c r="L28" s="20">
        <f t="shared" si="7"/>
        <v>0</v>
      </c>
      <c r="M28" s="20">
        <f t="shared" si="8"/>
        <v>0</v>
      </c>
      <c r="N28" s="20">
        <f t="shared" si="9"/>
        <v>0</v>
      </c>
      <c r="O28" s="20">
        <f t="shared" si="10"/>
        <v>0</v>
      </c>
      <c r="P28" s="20">
        <f t="shared" si="11"/>
        <v>0</v>
      </c>
      <c r="Q28" s="20">
        <f t="shared" si="12"/>
        <v>0</v>
      </c>
      <c r="R28" s="20">
        <f t="shared" si="13"/>
        <v>0</v>
      </c>
      <c r="S28" s="20">
        <f t="shared" si="14"/>
        <v>0</v>
      </c>
      <c r="T28" s="20">
        <f t="shared" si="15"/>
        <v>0</v>
      </c>
      <c r="U28" s="20">
        <f t="shared" si="16"/>
        <v>0</v>
      </c>
    </row>
    <row r="29" spans="1:22">
      <c r="A29" s="328" t="s">
        <v>38</v>
      </c>
      <c r="B29" s="329" t="s">
        <v>39</v>
      </c>
      <c r="C29" s="330" t="s">
        <v>40</v>
      </c>
      <c r="D29" s="288" t="s">
        <v>174</v>
      </c>
      <c r="E29" s="20">
        <f t="shared" si="1"/>
        <v>0</v>
      </c>
      <c r="F29" s="20">
        <f t="shared" si="2"/>
        <v>0</v>
      </c>
      <c r="G29" s="20">
        <f t="shared" si="3"/>
        <v>0</v>
      </c>
      <c r="H29" s="20">
        <f t="shared" si="4"/>
        <v>0</v>
      </c>
      <c r="I29" s="20">
        <f t="shared" si="5"/>
        <v>0</v>
      </c>
      <c r="J29" s="33" t="s">
        <v>174</v>
      </c>
      <c r="K29" s="20">
        <f t="shared" si="6"/>
        <v>0</v>
      </c>
      <c r="L29" s="20">
        <f t="shared" si="7"/>
        <v>0</v>
      </c>
      <c r="M29" s="20">
        <f t="shared" si="8"/>
        <v>0</v>
      </c>
      <c r="N29" s="20">
        <f t="shared" si="9"/>
        <v>0</v>
      </c>
      <c r="O29" s="20">
        <f t="shared" si="10"/>
        <v>0</v>
      </c>
      <c r="P29" s="20">
        <f t="shared" si="11"/>
        <v>0</v>
      </c>
      <c r="Q29" s="20">
        <f t="shared" si="12"/>
        <v>0</v>
      </c>
      <c r="R29" s="20">
        <f t="shared" si="13"/>
        <v>0</v>
      </c>
      <c r="S29" s="20">
        <f t="shared" si="14"/>
        <v>0</v>
      </c>
      <c r="T29" s="20">
        <f t="shared" si="15"/>
        <v>0</v>
      </c>
      <c r="U29" s="20">
        <f t="shared" si="16"/>
        <v>0</v>
      </c>
    </row>
    <row r="30" spans="1:22" ht="24.75">
      <c r="A30" s="328" t="s">
        <v>41</v>
      </c>
      <c r="B30" s="329" t="s">
        <v>42</v>
      </c>
      <c r="C30" s="330" t="s">
        <v>43</v>
      </c>
      <c r="D30" s="288" t="s">
        <v>174</v>
      </c>
      <c r="E30" s="20">
        <f t="shared" si="1"/>
        <v>0</v>
      </c>
      <c r="F30" s="20">
        <f t="shared" si="2"/>
        <v>0</v>
      </c>
      <c r="G30" s="20">
        <f t="shared" si="3"/>
        <v>0</v>
      </c>
      <c r="H30" s="20">
        <f t="shared" si="4"/>
        <v>0</v>
      </c>
      <c r="I30" s="20">
        <f t="shared" si="5"/>
        <v>0</v>
      </c>
      <c r="J30" s="33" t="s">
        <v>174</v>
      </c>
      <c r="K30" s="20">
        <f t="shared" si="6"/>
        <v>0</v>
      </c>
      <c r="L30" s="20">
        <f t="shared" si="7"/>
        <v>0</v>
      </c>
      <c r="M30" s="20">
        <f t="shared" si="8"/>
        <v>0</v>
      </c>
      <c r="N30" s="20">
        <f t="shared" si="9"/>
        <v>0</v>
      </c>
      <c r="O30" s="20">
        <f t="shared" si="10"/>
        <v>0</v>
      </c>
      <c r="P30" s="20">
        <f t="shared" si="11"/>
        <v>0</v>
      </c>
      <c r="Q30" s="20">
        <f t="shared" si="12"/>
        <v>0</v>
      </c>
      <c r="R30" s="20">
        <f t="shared" si="13"/>
        <v>0</v>
      </c>
      <c r="S30" s="20">
        <f t="shared" si="14"/>
        <v>0</v>
      </c>
      <c r="T30" s="20">
        <f t="shared" si="15"/>
        <v>0</v>
      </c>
      <c r="U30" s="20">
        <f t="shared" si="16"/>
        <v>0</v>
      </c>
    </row>
    <row r="31" spans="1:22" ht="47.25">
      <c r="A31" s="327" t="s">
        <v>44</v>
      </c>
      <c r="B31" s="326" t="s">
        <v>45</v>
      </c>
      <c r="C31" s="120" t="s">
        <v>24</v>
      </c>
      <c r="D31" s="288" t="s">
        <v>174</v>
      </c>
      <c r="E31" s="20">
        <f t="shared" si="1"/>
        <v>0</v>
      </c>
      <c r="F31" s="20">
        <f t="shared" si="2"/>
        <v>0</v>
      </c>
      <c r="G31" s="20">
        <f t="shared" si="3"/>
        <v>0</v>
      </c>
      <c r="H31" s="20">
        <f t="shared" si="4"/>
        <v>0</v>
      </c>
      <c r="I31" s="20">
        <f t="shared" si="5"/>
        <v>0</v>
      </c>
      <c r="J31" s="33" t="s">
        <v>174</v>
      </c>
      <c r="K31" s="20">
        <f t="shared" si="6"/>
        <v>0</v>
      </c>
      <c r="L31" s="20">
        <f t="shared" si="7"/>
        <v>0</v>
      </c>
      <c r="M31" s="20">
        <f t="shared" si="8"/>
        <v>0</v>
      </c>
      <c r="N31" s="20">
        <f t="shared" si="9"/>
        <v>0</v>
      </c>
      <c r="O31" s="20">
        <f t="shared" si="10"/>
        <v>0</v>
      </c>
      <c r="P31" s="20">
        <f t="shared" si="11"/>
        <v>0</v>
      </c>
      <c r="Q31" s="20">
        <f t="shared" si="12"/>
        <v>0</v>
      </c>
      <c r="R31" s="20">
        <f t="shared" si="13"/>
        <v>0</v>
      </c>
      <c r="S31" s="20">
        <f t="shared" si="14"/>
        <v>0</v>
      </c>
      <c r="T31" s="20">
        <f t="shared" si="15"/>
        <v>0</v>
      </c>
      <c r="U31" s="20">
        <f t="shared" si="16"/>
        <v>0</v>
      </c>
    </row>
    <row r="32" spans="1:22" ht="24.75">
      <c r="A32" s="331" t="s">
        <v>46</v>
      </c>
      <c r="B32" s="329" t="s">
        <v>47</v>
      </c>
      <c r="C32" s="330" t="s">
        <v>48</v>
      </c>
      <c r="D32" s="288" t="s">
        <v>174</v>
      </c>
      <c r="E32" s="20">
        <f t="shared" si="1"/>
        <v>0</v>
      </c>
      <c r="F32" s="20">
        <f t="shared" si="2"/>
        <v>0</v>
      </c>
      <c r="G32" s="20">
        <f t="shared" si="3"/>
        <v>0</v>
      </c>
      <c r="H32" s="20">
        <f t="shared" si="4"/>
        <v>0</v>
      </c>
      <c r="I32" s="20">
        <f t="shared" si="5"/>
        <v>0</v>
      </c>
      <c r="J32" s="33" t="s">
        <v>174</v>
      </c>
      <c r="K32" s="20">
        <f t="shared" si="6"/>
        <v>0</v>
      </c>
      <c r="L32" s="20">
        <f t="shared" si="7"/>
        <v>0</v>
      </c>
      <c r="M32" s="20">
        <f t="shared" si="8"/>
        <v>0</v>
      </c>
      <c r="N32" s="20">
        <f t="shared" si="9"/>
        <v>0</v>
      </c>
      <c r="O32" s="20">
        <f t="shared" si="10"/>
        <v>0</v>
      </c>
      <c r="P32" s="20">
        <f t="shared" si="11"/>
        <v>0</v>
      </c>
      <c r="Q32" s="20">
        <f t="shared" si="12"/>
        <v>0</v>
      </c>
      <c r="R32" s="20">
        <f t="shared" si="13"/>
        <v>0</v>
      </c>
      <c r="S32" s="20">
        <f t="shared" si="14"/>
        <v>0</v>
      </c>
      <c r="T32" s="20">
        <f t="shared" si="15"/>
        <v>0</v>
      </c>
      <c r="U32" s="20">
        <f t="shared" si="16"/>
        <v>0</v>
      </c>
    </row>
    <row r="33" spans="1:21" ht="63">
      <c r="A33" s="325" t="s">
        <v>49</v>
      </c>
      <c r="B33" s="326" t="s">
        <v>50</v>
      </c>
      <c r="C33" s="120" t="s">
        <v>24</v>
      </c>
      <c r="D33" s="288" t="s">
        <v>174</v>
      </c>
      <c r="E33" s="20">
        <f t="shared" si="1"/>
        <v>0</v>
      </c>
      <c r="F33" s="20">
        <f t="shared" si="2"/>
        <v>0</v>
      </c>
      <c r="G33" s="20">
        <f t="shared" si="3"/>
        <v>0</v>
      </c>
      <c r="H33" s="20">
        <f t="shared" si="4"/>
        <v>0</v>
      </c>
      <c r="I33" s="20">
        <f t="shared" si="5"/>
        <v>0</v>
      </c>
      <c r="J33" s="33" t="s">
        <v>174</v>
      </c>
      <c r="K33" s="20">
        <f t="shared" si="6"/>
        <v>0</v>
      </c>
      <c r="L33" s="20">
        <f t="shared" si="7"/>
        <v>0</v>
      </c>
      <c r="M33" s="20">
        <f t="shared" si="8"/>
        <v>0</v>
      </c>
      <c r="N33" s="20">
        <f t="shared" si="9"/>
        <v>0</v>
      </c>
      <c r="O33" s="20">
        <f t="shared" si="10"/>
        <v>0</v>
      </c>
      <c r="P33" s="20">
        <f t="shared" si="11"/>
        <v>0</v>
      </c>
      <c r="Q33" s="20">
        <f t="shared" si="12"/>
        <v>0</v>
      </c>
      <c r="R33" s="20">
        <f t="shared" si="13"/>
        <v>0</v>
      </c>
      <c r="S33" s="20">
        <f t="shared" si="14"/>
        <v>0</v>
      </c>
      <c r="T33" s="20">
        <f t="shared" si="15"/>
        <v>0</v>
      </c>
      <c r="U33" s="20">
        <f t="shared" si="16"/>
        <v>0</v>
      </c>
    </row>
    <row r="34" spans="1:21" ht="24.75">
      <c r="A34" s="331" t="s">
        <v>51</v>
      </c>
      <c r="B34" s="329" t="s">
        <v>52</v>
      </c>
      <c r="C34" s="330" t="s">
        <v>53</v>
      </c>
      <c r="D34" s="288" t="s">
        <v>174</v>
      </c>
      <c r="E34" s="20">
        <f t="shared" si="1"/>
        <v>0</v>
      </c>
      <c r="F34" s="20">
        <f t="shared" si="2"/>
        <v>0</v>
      </c>
      <c r="G34" s="20">
        <f t="shared" si="3"/>
        <v>0</v>
      </c>
      <c r="H34" s="20">
        <f t="shared" si="4"/>
        <v>0</v>
      </c>
      <c r="I34" s="20">
        <f t="shared" si="5"/>
        <v>0</v>
      </c>
      <c r="J34" s="33" t="s">
        <v>174</v>
      </c>
      <c r="K34" s="20">
        <f t="shared" si="6"/>
        <v>0</v>
      </c>
      <c r="L34" s="20">
        <f t="shared" si="7"/>
        <v>0</v>
      </c>
      <c r="M34" s="20">
        <f t="shared" si="8"/>
        <v>0</v>
      </c>
      <c r="N34" s="20">
        <f t="shared" si="9"/>
        <v>0</v>
      </c>
      <c r="O34" s="20">
        <f t="shared" si="10"/>
        <v>0</v>
      </c>
      <c r="P34" s="20">
        <f t="shared" si="11"/>
        <v>0</v>
      </c>
      <c r="Q34" s="20">
        <f t="shared" si="12"/>
        <v>0</v>
      </c>
      <c r="R34" s="20">
        <f t="shared" si="13"/>
        <v>0</v>
      </c>
      <c r="S34" s="20">
        <f t="shared" si="14"/>
        <v>0</v>
      </c>
      <c r="T34" s="20">
        <f t="shared" si="15"/>
        <v>0</v>
      </c>
      <c r="U34" s="20">
        <f t="shared" si="16"/>
        <v>0</v>
      </c>
    </row>
    <row r="35" spans="1:21" ht="63">
      <c r="A35" s="327" t="s">
        <v>54</v>
      </c>
      <c r="B35" s="326" t="s">
        <v>55</v>
      </c>
      <c r="C35" s="120" t="s">
        <v>24</v>
      </c>
      <c r="D35" s="288" t="s">
        <v>174</v>
      </c>
      <c r="E35" s="20">
        <f t="shared" si="1"/>
        <v>0</v>
      </c>
      <c r="F35" s="20">
        <f t="shared" si="2"/>
        <v>0</v>
      </c>
      <c r="G35" s="20">
        <f t="shared" si="3"/>
        <v>0</v>
      </c>
      <c r="H35" s="20">
        <f t="shared" si="4"/>
        <v>0</v>
      </c>
      <c r="I35" s="20">
        <f t="shared" si="5"/>
        <v>0</v>
      </c>
      <c r="J35" s="33" t="s">
        <v>174</v>
      </c>
      <c r="K35" s="20">
        <f t="shared" si="6"/>
        <v>0</v>
      </c>
      <c r="L35" s="20">
        <f t="shared" si="7"/>
        <v>0</v>
      </c>
      <c r="M35" s="20">
        <f t="shared" si="8"/>
        <v>0</v>
      </c>
      <c r="N35" s="20">
        <f t="shared" si="9"/>
        <v>0</v>
      </c>
      <c r="O35" s="20">
        <f t="shared" si="10"/>
        <v>0</v>
      </c>
      <c r="P35" s="20">
        <f t="shared" si="11"/>
        <v>0</v>
      </c>
      <c r="Q35" s="20">
        <f t="shared" si="12"/>
        <v>0</v>
      </c>
      <c r="R35" s="20">
        <f t="shared" si="13"/>
        <v>0</v>
      </c>
      <c r="S35" s="20">
        <f t="shared" si="14"/>
        <v>0</v>
      </c>
      <c r="T35" s="20">
        <f t="shared" si="15"/>
        <v>0</v>
      </c>
      <c r="U35" s="20">
        <f t="shared" si="16"/>
        <v>0</v>
      </c>
    </row>
    <row r="36" spans="1:21" ht="47.25">
      <c r="A36" s="327" t="s">
        <v>56</v>
      </c>
      <c r="B36" s="326" t="s">
        <v>57</v>
      </c>
      <c r="C36" s="120" t="s">
        <v>24</v>
      </c>
      <c r="D36" s="288" t="s">
        <v>174</v>
      </c>
      <c r="E36" s="20">
        <f t="shared" si="1"/>
        <v>0</v>
      </c>
      <c r="F36" s="20">
        <f t="shared" si="2"/>
        <v>0</v>
      </c>
      <c r="G36" s="20">
        <f t="shared" si="3"/>
        <v>0</v>
      </c>
      <c r="H36" s="20">
        <f t="shared" si="4"/>
        <v>0</v>
      </c>
      <c r="I36" s="20">
        <f t="shared" si="5"/>
        <v>0</v>
      </c>
      <c r="J36" s="33" t="s">
        <v>174</v>
      </c>
      <c r="K36" s="20">
        <f t="shared" si="6"/>
        <v>0</v>
      </c>
      <c r="L36" s="20">
        <f t="shared" si="7"/>
        <v>0</v>
      </c>
      <c r="M36" s="20">
        <f t="shared" si="8"/>
        <v>0</v>
      </c>
      <c r="N36" s="20">
        <f t="shared" si="9"/>
        <v>0</v>
      </c>
      <c r="O36" s="20">
        <f t="shared" si="10"/>
        <v>0</v>
      </c>
      <c r="P36" s="20">
        <f t="shared" si="11"/>
        <v>0</v>
      </c>
      <c r="Q36" s="20">
        <f t="shared" si="12"/>
        <v>0</v>
      </c>
      <c r="R36" s="20">
        <f t="shared" si="13"/>
        <v>0</v>
      </c>
      <c r="S36" s="20">
        <f t="shared" si="14"/>
        <v>0</v>
      </c>
      <c r="T36" s="20">
        <f t="shared" si="15"/>
        <v>0</v>
      </c>
      <c r="U36" s="20">
        <f t="shared" si="16"/>
        <v>0</v>
      </c>
    </row>
    <row r="37" spans="1:21" ht="36.75">
      <c r="A37" s="331" t="s">
        <v>58</v>
      </c>
      <c r="B37" s="329" t="s">
        <v>59</v>
      </c>
      <c r="C37" s="330" t="s">
        <v>60</v>
      </c>
      <c r="D37" s="288" t="s">
        <v>174</v>
      </c>
      <c r="E37" s="20">
        <f t="shared" si="1"/>
        <v>0</v>
      </c>
      <c r="F37" s="20">
        <f t="shared" si="2"/>
        <v>0</v>
      </c>
      <c r="G37" s="20">
        <f t="shared" si="3"/>
        <v>0</v>
      </c>
      <c r="H37" s="20">
        <f t="shared" si="4"/>
        <v>0</v>
      </c>
      <c r="I37" s="20">
        <f t="shared" si="5"/>
        <v>0</v>
      </c>
      <c r="J37" s="33" t="s">
        <v>174</v>
      </c>
      <c r="K37" s="20">
        <f t="shared" si="6"/>
        <v>0</v>
      </c>
      <c r="L37" s="20">
        <f t="shared" si="7"/>
        <v>0</v>
      </c>
      <c r="M37" s="20">
        <f t="shared" si="8"/>
        <v>0</v>
      </c>
      <c r="N37" s="20">
        <f t="shared" si="9"/>
        <v>0</v>
      </c>
      <c r="O37" s="20">
        <f t="shared" si="10"/>
        <v>0</v>
      </c>
      <c r="P37" s="20">
        <f t="shared" si="11"/>
        <v>0</v>
      </c>
      <c r="Q37" s="20">
        <f t="shared" si="12"/>
        <v>0</v>
      </c>
      <c r="R37" s="20">
        <f t="shared" si="13"/>
        <v>0</v>
      </c>
      <c r="S37" s="20">
        <f t="shared" si="14"/>
        <v>0</v>
      </c>
      <c r="T37" s="20">
        <f t="shared" si="15"/>
        <v>0</v>
      </c>
      <c r="U37" s="20">
        <f t="shared" si="16"/>
        <v>0</v>
      </c>
    </row>
    <row r="38" spans="1:21" ht="47.25">
      <c r="A38" s="327" t="s">
        <v>61</v>
      </c>
      <c r="B38" s="326" t="s">
        <v>62</v>
      </c>
      <c r="C38" s="40" t="s">
        <v>24</v>
      </c>
      <c r="D38" s="288" t="s">
        <v>174</v>
      </c>
      <c r="E38" s="20">
        <f t="shared" si="1"/>
        <v>0</v>
      </c>
      <c r="F38" s="20">
        <f t="shared" si="2"/>
        <v>0</v>
      </c>
      <c r="G38" s="20">
        <f t="shared" si="3"/>
        <v>0</v>
      </c>
      <c r="H38" s="20">
        <f t="shared" si="4"/>
        <v>0</v>
      </c>
      <c r="I38" s="20">
        <f t="shared" si="5"/>
        <v>0</v>
      </c>
      <c r="J38" s="33" t="s">
        <v>174</v>
      </c>
      <c r="K38" s="20">
        <f t="shared" si="6"/>
        <v>0</v>
      </c>
      <c r="L38" s="20">
        <f t="shared" si="7"/>
        <v>0</v>
      </c>
      <c r="M38" s="20">
        <f t="shared" si="8"/>
        <v>0</v>
      </c>
      <c r="N38" s="20">
        <f t="shared" si="9"/>
        <v>0</v>
      </c>
      <c r="O38" s="20">
        <f t="shared" si="10"/>
        <v>0</v>
      </c>
      <c r="P38" s="20">
        <f t="shared" si="11"/>
        <v>0</v>
      </c>
      <c r="Q38" s="20">
        <f t="shared" si="12"/>
        <v>0</v>
      </c>
      <c r="R38" s="20">
        <f t="shared" si="13"/>
        <v>0</v>
      </c>
      <c r="S38" s="20">
        <f t="shared" si="14"/>
        <v>0</v>
      </c>
      <c r="T38" s="20">
        <f t="shared" si="15"/>
        <v>0</v>
      </c>
      <c r="U38" s="20">
        <f t="shared" si="16"/>
        <v>0</v>
      </c>
    </row>
    <row r="39" spans="1:21" ht="36.75">
      <c r="A39" s="331" t="s">
        <v>63</v>
      </c>
      <c r="B39" s="332" t="s">
        <v>64</v>
      </c>
      <c r="C39" s="330" t="s">
        <v>65</v>
      </c>
      <c r="D39" s="288" t="s">
        <v>174</v>
      </c>
      <c r="E39" s="20">
        <f t="shared" si="1"/>
        <v>0</v>
      </c>
      <c r="F39" s="20">
        <f t="shared" si="2"/>
        <v>0</v>
      </c>
      <c r="G39" s="20">
        <f t="shared" si="3"/>
        <v>0</v>
      </c>
      <c r="H39" s="20">
        <f t="shared" si="4"/>
        <v>0</v>
      </c>
      <c r="I39" s="20">
        <f t="shared" si="5"/>
        <v>0</v>
      </c>
      <c r="J39" s="33" t="s">
        <v>174</v>
      </c>
      <c r="K39" s="20">
        <f t="shared" si="6"/>
        <v>0</v>
      </c>
      <c r="L39" s="20">
        <f t="shared" si="7"/>
        <v>0</v>
      </c>
      <c r="M39" s="20">
        <f t="shared" si="8"/>
        <v>0</v>
      </c>
      <c r="N39" s="20">
        <f t="shared" si="9"/>
        <v>0</v>
      </c>
      <c r="O39" s="20">
        <f t="shared" si="10"/>
        <v>0</v>
      </c>
      <c r="P39" s="20">
        <f t="shared" si="11"/>
        <v>0</v>
      </c>
      <c r="Q39" s="20">
        <f t="shared" si="12"/>
        <v>0</v>
      </c>
      <c r="R39" s="20">
        <f t="shared" si="13"/>
        <v>0</v>
      </c>
      <c r="S39" s="20">
        <f t="shared" si="14"/>
        <v>0</v>
      </c>
      <c r="T39" s="20">
        <f t="shared" si="15"/>
        <v>0</v>
      </c>
      <c r="U39" s="20">
        <f t="shared" si="16"/>
        <v>0</v>
      </c>
    </row>
    <row r="40" spans="1:21" ht="36.75">
      <c r="A40" s="331" t="s">
        <v>66</v>
      </c>
      <c r="B40" s="332" t="s">
        <v>67</v>
      </c>
      <c r="C40" s="330" t="s">
        <v>68</v>
      </c>
      <c r="D40" s="288" t="s">
        <v>174</v>
      </c>
      <c r="E40" s="20">
        <f t="shared" si="1"/>
        <v>0</v>
      </c>
      <c r="F40" s="20">
        <f t="shared" si="2"/>
        <v>0</v>
      </c>
      <c r="G40" s="20">
        <f t="shared" si="3"/>
        <v>0</v>
      </c>
      <c r="H40" s="20">
        <f t="shared" si="4"/>
        <v>0</v>
      </c>
      <c r="I40" s="20">
        <f t="shared" si="5"/>
        <v>0</v>
      </c>
      <c r="J40" s="33" t="s">
        <v>174</v>
      </c>
      <c r="K40" s="20">
        <f t="shared" si="6"/>
        <v>0</v>
      </c>
      <c r="L40" s="20">
        <f t="shared" si="7"/>
        <v>0</v>
      </c>
      <c r="M40" s="20">
        <f t="shared" si="8"/>
        <v>0</v>
      </c>
      <c r="N40" s="20">
        <f t="shared" si="9"/>
        <v>0</v>
      </c>
      <c r="O40" s="20">
        <f t="shared" si="10"/>
        <v>0</v>
      </c>
      <c r="P40" s="20">
        <f t="shared" si="11"/>
        <v>0</v>
      </c>
      <c r="Q40" s="20">
        <f t="shared" si="12"/>
        <v>0</v>
      </c>
      <c r="R40" s="20">
        <f t="shared" si="13"/>
        <v>0</v>
      </c>
      <c r="S40" s="20">
        <f t="shared" si="14"/>
        <v>0</v>
      </c>
      <c r="T40" s="20">
        <f t="shared" si="15"/>
        <v>0</v>
      </c>
      <c r="U40" s="20">
        <f t="shared" si="16"/>
        <v>0</v>
      </c>
    </row>
    <row r="41" spans="1:21" ht="36.75">
      <c r="A41" s="331" t="s">
        <v>69</v>
      </c>
      <c r="B41" s="332" t="s">
        <v>70</v>
      </c>
      <c r="C41" s="330" t="s">
        <v>71</v>
      </c>
      <c r="D41" s="288" t="s">
        <v>174</v>
      </c>
      <c r="E41" s="20">
        <f t="shared" si="1"/>
        <v>0</v>
      </c>
      <c r="F41" s="20">
        <f t="shared" si="2"/>
        <v>0</v>
      </c>
      <c r="G41" s="20">
        <f t="shared" si="3"/>
        <v>0</v>
      </c>
      <c r="H41" s="20">
        <f t="shared" si="4"/>
        <v>0</v>
      </c>
      <c r="I41" s="20">
        <f t="shared" si="5"/>
        <v>0</v>
      </c>
      <c r="J41" s="33" t="s">
        <v>174</v>
      </c>
      <c r="K41" s="20">
        <f t="shared" si="6"/>
        <v>0</v>
      </c>
      <c r="L41" s="20">
        <f t="shared" si="7"/>
        <v>0</v>
      </c>
      <c r="M41" s="20">
        <f t="shared" si="8"/>
        <v>0</v>
      </c>
      <c r="N41" s="20">
        <f t="shared" si="9"/>
        <v>0</v>
      </c>
      <c r="O41" s="20">
        <f t="shared" si="10"/>
        <v>0</v>
      </c>
      <c r="P41" s="20">
        <f t="shared" si="11"/>
        <v>0</v>
      </c>
      <c r="Q41" s="20">
        <f t="shared" si="12"/>
        <v>0</v>
      </c>
      <c r="R41" s="20">
        <f t="shared" si="13"/>
        <v>0</v>
      </c>
      <c r="S41" s="20">
        <f t="shared" si="14"/>
        <v>0</v>
      </c>
      <c r="T41" s="20">
        <f t="shared" si="15"/>
        <v>0</v>
      </c>
      <c r="U41" s="20">
        <f t="shared" si="16"/>
        <v>0</v>
      </c>
    </row>
    <row r="42" spans="1:21" ht="36.75">
      <c r="A42" s="331" t="s">
        <v>72</v>
      </c>
      <c r="B42" s="332" t="s">
        <v>73</v>
      </c>
      <c r="C42" s="330" t="s">
        <v>74</v>
      </c>
      <c r="D42" s="288" t="s">
        <v>174</v>
      </c>
      <c r="E42" s="20">
        <f t="shared" si="1"/>
        <v>0</v>
      </c>
      <c r="F42" s="20">
        <f t="shared" si="2"/>
        <v>0</v>
      </c>
      <c r="G42" s="20">
        <f t="shared" si="3"/>
        <v>0</v>
      </c>
      <c r="H42" s="20">
        <f t="shared" si="4"/>
        <v>0</v>
      </c>
      <c r="I42" s="20">
        <f t="shared" si="5"/>
        <v>0</v>
      </c>
      <c r="J42" s="33" t="s">
        <v>174</v>
      </c>
      <c r="K42" s="20">
        <f t="shared" si="6"/>
        <v>0</v>
      </c>
      <c r="L42" s="20">
        <f t="shared" si="7"/>
        <v>0</v>
      </c>
      <c r="M42" s="20">
        <f t="shared" si="8"/>
        <v>0</v>
      </c>
      <c r="N42" s="20">
        <f t="shared" si="9"/>
        <v>0</v>
      </c>
      <c r="O42" s="20">
        <f t="shared" si="10"/>
        <v>0</v>
      </c>
      <c r="P42" s="20">
        <f t="shared" si="11"/>
        <v>0</v>
      </c>
      <c r="Q42" s="20">
        <f t="shared" si="12"/>
        <v>0</v>
      </c>
      <c r="R42" s="20">
        <f t="shared" si="13"/>
        <v>0</v>
      </c>
      <c r="S42" s="20">
        <f t="shared" si="14"/>
        <v>0</v>
      </c>
      <c r="T42" s="20">
        <f t="shared" si="15"/>
        <v>0</v>
      </c>
      <c r="U42" s="20">
        <f t="shared" si="16"/>
        <v>0</v>
      </c>
    </row>
    <row r="43" spans="1:21" ht="36.75">
      <c r="A43" s="331" t="s">
        <v>75</v>
      </c>
      <c r="B43" s="332" t="s">
        <v>76</v>
      </c>
      <c r="C43" s="330" t="s">
        <v>77</v>
      </c>
      <c r="D43" s="288" t="s">
        <v>174</v>
      </c>
      <c r="E43" s="20">
        <f t="shared" si="1"/>
        <v>0</v>
      </c>
      <c r="F43" s="20">
        <f t="shared" si="2"/>
        <v>0</v>
      </c>
      <c r="G43" s="20">
        <f t="shared" si="3"/>
        <v>0</v>
      </c>
      <c r="H43" s="20">
        <f t="shared" si="4"/>
        <v>0</v>
      </c>
      <c r="I43" s="20">
        <f t="shared" si="5"/>
        <v>0</v>
      </c>
      <c r="J43" s="33" t="s">
        <v>174</v>
      </c>
      <c r="K43" s="20">
        <f t="shared" si="6"/>
        <v>0</v>
      </c>
      <c r="L43" s="20">
        <f t="shared" si="7"/>
        <v>0</v>
      </c>
      <c r="M43" s="20">
        <f t="shared" si="8"/>
        <v>0</v>
      </c>
      <c r="N43" s="20">
        <f t="shared" si="9"/>
        <v>0</v>
      </c>
      <c r="O43" s="20">
        <f t="shared" si="10"/>
        <v>0</v>
      </c>
      <c r="P43" s="20">
        <f t="shared" si="11"/>
        <v>0</v>
      </c>
      <c r="Q43" s="20">
        <f t="shared" si="12"/>
        <v>0</v>
      </c>
      <c r="R43" s="20">
        <f t="shared" si="13"/>
        <v>0</v>
      </c>
      <c r="S43" s="20">
        <f t="shared" si="14"/>
        <v>0</v>
      </c>
      <c r="T43" s="20">
        <f t="shared" si="15"/>
        <v>0</v>
      </c>
      <c r="U43" s="20">
        <f t="shared" si="16"/>
        <v>0</v>
      </c>
    </row>
    <row r="44" spans="1:21" ht="24.75">
      <c r="A44" s="331" t="s">
        <v>78</v>
      </c>
      <c r="B44" s="332" t="s">
        <v>79</v>
      </c>
      <c r="C44" s="330" t="s">
        <v>80</v>
      </c>
      <c r="D44" s="288" t="s">
        <v>174</v>
      </c>
      <c r="E44" s="20">
        <f t="shared" si="1"/>
        <v>0</v>
      </c>
      <c r="F44" s="20">
        <f t="shared" si="2"/>
        <v>0</v>
      </c>
      <c r="G44" s="20">
        <f t="shared" si="3"/>
        <v>0</v>
      </c>
      <c r="H44" s="20">
        <f t="shared" si="4"/>
        <v>0</v>
      </c>
      <c r="I44" s="20">
        <f t="shared" si="5"/>
        <v>0</v>
      </c>
      <c r="J44" s="33" t="s">
        <v>174</v>
      </c>
      <c r="K44" s="20">
        <f t="shared" si="6"/>
        <v>0</v>
      </c>
      <c r="L44" s="20">
        <f t="shared" si="7"/>
        <v>0</v>
      </c>
      <c r="M44" s="20">
        <f t="shared" si="8"/>
        <v>0</v>
      </c>
      <c r="N44" s="20">
        <f t="shared" si="9"/>
        <v>0</v>
      </c>
      <c r="O44" s="20">
        <f t="shared" si="10"/>
        <v>0</v>
      </c>
      <c r="P44" s="20">
        <f t="shared" si="11"/>
        <v>0</v>
      </c>
      <c r="Q44" s="20">
        <f t="shared" si="12"/>
        <v>0</v>
      </c>
      <c r="R44" s="20">
        <f t="shared" si="13"/>
        <v>0</v>
      </c>
      <c r="S44" s="20">
        <f t="shared" si="14"/>
        <v>0</v>
      </c>
      <c r="T44" s="20">
        <f t="shared" si="15"/>
        <v>0</v>
      </c>
      <c r="U44" s="20">
        <f t="shared" si="16"/>
        <v>0</v>
      </c>
    </row>
    <row r="45" spans="1:21" ht="36.75">
      <c r="A45" s="331" t="s">
        <v>81</v>
      </c>
      <c r="B45" s="332" t="s">
        <v>82</v>
      </c>
      <c r="C45" s="330" t="s">
        <v>83</v>
      </c>
      <c r="D45" s="288" t="s">
        <v>174</v>
      </c>
      <c r="E45" s="20">
        <f t="shared" si="1"/>
        <v>0</v>
      </c>
      <c r="F45" s="20">
        <f t="shared" si="2"/>
        <v>0</v>
      </c>
      <c r="G45" s="20">
        <f t="shared" si="3"/>
        <v>0</v>
      </c>
      <c r="H45" s="20">
        <f t="shared" si="4"/>
        <v>0</v>
      </c>
      <c r="I45" s="20">
        <f t="shared" si="5"/>
        <v>0</v>
      </c>
      <c r="J45" s="33" t="s">
        <v>174</v>
      </c>
      <c r="K45" s="20">
        <f t="shared" si="6"/>
        <v>0</v>
      </c>
      <c r="L45" s="20">
        <f t="shared" si="7"/>
        <v>0</v>
      </c>
      <c r="M45" s="20">
        <f t="shared" si="8"/>
        <v>0</v>
      </c>
      <c r="N45" s="20">
        <f t="shared" si="9"/>
        <v>0</v>
      </c>
      <c r="O45" s="20">
        <f t="shared" si="10"/>
        <v>0</v>
      </c>
      <c r="P45" s="20">
        <f t="shared" si="11"/>
        <v>0</v>
      </c>
      <c r="Q45" s="20">
        <f t="shared" si="12"/>
        <v>0</v>
      </c>
      <c r="R45" s="20">
        <f t="shared" si="13"/>
        <v>0</v>
      </c>
      <c r="S45" s="20">
        <f t="shared" si="14"/>
        <v>0</v>
      </c>
      <c r="T45" s="20">
        <f t="shared" si="15"/>
        <v>0</v>
      </c>
      <c r="U45" s="20">
        <f t="shared" si="16"/>
        <v>0</v>
      </c>
    </row>
    <row r="46" spans="1:21" ht="36">
      <c r="A46" s="331" t="s">
        <v>84</v>
      </c>
      <c r="B46" s="333" t="s">
        <v>85</v>
      </c>
      <c r="C46" s="330" t="s">
        <v>86</v>
      </c>
      <c r="D46" s="288" t="s">
        <v>174</v>
      </c>
      <c r="E46" s="20">
        <f t="shared" si="1"/>
        <v>0</v>
      </c>
      <c r="F46" s="20">
        <f t="shared" si="2"/>
        <v>0</v>
      </c>
      <c r="G46" s="20">
        <f t="shared" si="3"/>
        <v>0</v>
      </c>
      <c r="H46" s="20">
        <f t="shared" si="4"/>
        <v>0</v>
      </c>
      <c r="I46" s="20">
        <f t="shared" si="5"/>
        <v>0</v>
      </c>
      <c r="J46" s="33" t="s">
        <v>174</v>
      </c>
      <c r="K46" s="20">
        <f t="shared" si="6"/>
        <v>0</v>
      </c>
      <c r="L46" s="20">
        <f t="shared" si="7"/>
        <v>0</v>
      </c>
      <c r="M46" s="20">
        <f t="shared" si="8"/>
        <v>0</v>
      </c>
      <c r="N46" s="20">
        <f t="shared" si="9"/>
        <v>0</v>
      </c>
      <c r="O46" s="20">
        <f t="shared" si="10"/>
        <v>0</v>
      </c>
      <c r="P46" s="20">
        <f t="shared" si="11"/>
        <v>0</v>
      </c>
      <c r="Q46" s="20">
        <f t="shared" si="12"/>
        <v>0</v>
      </c>
      <c r="R46" s="20">
        <f t="shared" si="13"/>
        <v>0</v>
      </c>
      <c r="S46" s="20">
        <f t="shared" si="14"/>
        <v>0</v>
      </c>
      <c r="T46" s="20">
        <f t="shared" si="15"/>
        <v>0</v>
      </c>
      <c r="U46" s="20">
        <f t="shared" si="16"/>
        <v>0</v>
      </c>
    </row>
    <row r="47" spans="1:21" ht="36">
      <c r="A47" s="331" t="s">
        <v>87</v>
      </c>
      <c r="B47" s="333" t="s">
        <v>88</v>
      </c>
      <c r="C47" s="330" t="s">
        <v>89</v>
      </c>
      <c r="D47" s="288" t="s">
        <v>174</v>
      </c>
      <c r="E47" s="20">
        <f t="shared" si="1"/>
        <v>0</v>
      </c>
      <c r="F47" s="20">
        <f t="shared" si="2"/>
        <v>0</v>
      </c>
      <c r="G47" s="20">
        <f t="shared" si="3"/>
        <v>0</v>
      </c>
      <c r="H47" s="20">
        <f t="shared" si="4"/>
        <v>0</v>
      </c>
      <c r="I47" s="20">
        <f t="shared" si="5"/>
        <v>0</v>
      </c>
      <c r="J47" s="33" t="s">
        <v>174</v>
      </c>
      <c r="K47" s="20">
        <f t="shared" si="6"/>
        <v>0</v>
      </c>
      <c r="L47" s="20">
        <f t="shared" si="7"/>
        <v>0</v>
      </c>
      <c r="M47" s="20">
        <f t="shared" si="8"/>
        <v>0</v>
      </c>
      <c r="N47" s="20">
        <f t="shared" si="9"/>
        <v>0</v>
      </c>
      <c r="O47" s="20">
        <f t="shared" si="10"/>
        <v>0</v>
      </c>
      <c r="P47" s="20">
        <f t="shared" si="11"/>
        <v>0</v>
      </c>
      <c r="Q47" s="20">
        <f t="shared" si="12"/>
        <v>0</v>
      </c>
      <c r="R47" s="20">
        <f t="shared" si="13"/>
        <v>0</v>
      </c>
      <c r="S47" s="20">
        <f t="shared" si="14"/>
        <v>0</v>
      </c>
      <c r="T47" s="20">
        <f t="shared" si="15"/>
        <v>0</v>
      </c>
      <c r="U47" s="20">
        <f t="shared" si="16"/>
        <v>0</v>
      </c>
    </row>
    <row r="48" spans="1:21" ht="24.75">
      <c r="A48" s="331" t="s">
        <v>90</v>
      </c>
      <c r="B48" s="332" t="s">
        <v>91</v>
      </c>
      <c r="C48" s="330" t="s">
        <v>92</v>
      </c>
      <c r="D48" s="288" t="s">
        <v>174</v>
      </c>
      <c r="E48" s="20">
        <f t="shared" si="1"/>
        <v>0</v>
      </c>
      <c r="F48" s="20">
        <f t="shared" si="2"/>
        <v>0</v>
      </c>
      <c r="G48" s="20">
        <f t="shared" si="3"/>
        <v>0</v>
      </c>
      <c r="H48" s="20">
        <f t="shared" si="4"/>
        <v>0</v>
      </c>
      <c r="I48" s="20">
        <f t="shared" si="5"/>
        <v>0</v>
      </c>
      <c r="J48" s="33" t="s">
        <v>174</v>
      </c>
      <c r="K48" s="20">
        <f t="shared" si="6"/>
        <v>0</v>
      </c>
      <c r="L48" s="20">
        <f t="shared" si="7"/>
        <v>0</v>
      </c>
      <c r="M48" s="20">
        <f t="shared" si="8"/>
        <v>0</v>
      </c>
      <c r="N48" s="20">
        <f t="shared" si="9"/>
        <v>0</v>
      </c>
      <c r="O48" s="20">
        <f t="shared" si="10"/>
        <v>0</v>
      </c>
      <c r="P48" s="20">
        <f t="shared" si="11"/>
        <v>0</v>
      </c>
      <c r="Q48" s="20">
        <f t="shared" si="12"/>
        <v>0</v>
      </c>
      <c r="R48" s="20">
        <f t="shared" si="13"/>
        <v>0</v>
      </c>
      <c r="S48" s="20">
        <f t="shared" si="14"/>
        <v>0</v>
      </c>
      <c r="T48" s="20">
        <f t="shared" si="15"/>
        <v>0</v>
      </c>
      <c r="U48" s="20">
        <f t="shared" si="16"/>
        <v>0</v>
      </c>
    </row>
    <row r="49" spans="1:21" ht="24.75">
      <c r="A49" s="331" t="s">
        <v>93</v>
      </c>
      <c r="B49" s="332" t="s">
        <v>94</v>
      </c>
      <c r="C49" s="330" t="s">
        <v>95</v>
      </c>
      <c r="D49" s="288" t="s">
        <v>174</v>
      </c>
      <c r="E49" s="20">
        <f t="shared" si="1"/>
        <v>0</v>
      </c>
      <c r="F49" s="20">
        <f t="shared" si="2"/>
        <v>0</v>
      </c>
      <c r="G49" s="20">
        <f t="shared" si="3"/>
        <v>0</v>
      </c>
      <c r="H49" s="20">
        <f t="shared" si="4"/>
        <v>0</v>
      </c>
      <c r="I49" s="20">
        <f t="shared" si="5"/>
        <v>0</v>
      </c>
      <c r="J49" s="33" t="s">
        <v>174</v>
      </c>
      <c r="K49" s="20">
        <f t="shared" si="6"/>
        <v>0</v>
      </c>
      <c r="L49" s="20">
        <f t="shared" si="7"/>
        <v>0</v>
      </c>
      <c r="M49" s="20">
        <f t="shared" si="8"/>
        <v>0</v>
      </c>
      <c r="N49" s="20">
        <f t="shared" si="9"/>
        <v>0</v>
      </c>
      <c r="O49" s="20">
        <f t="shared" si="10"/>
        <v>0</v>
      </c>
      <c r="P49" s="20">
        <f t="shared" si="11"/>
        <v>0</v>
      </c>
      <c r="Q49" s="20">
        <f t="shared" si="12"/>
        <v>0</v>
      </c>
      <c r="R49" s="20">
        <f t="shared" si="13"/>
        <v>0</v>
      </c>
      <c r="S49" s="20">
        <f t="shared" si="14"/>
        <v>0</v>
      </c>
      <c r="T49" s="20">
        <f t="shared" si="15"/>
        <v>0</v>
      </c>
      <c r="U49" s="20">
        <f t="shared" si="16"/>
        <v>0</v>
      </c>
    </row>
    <row r="50" spans="1:21" ht="31.5">
      <c r="A50" s="327" t="s">
        <v>96</v>
      </c>
      <c r="B50" s="326" t="s">
        <v>97</v>
      </c>
      <c r="C50" s="40" t="s">
        <v>24</v>
      </c>
      <c r="D50" s="288" t="s">
        <v>174</v>
      </c>
      <c r="E50" s="20">
        <f t="shared" si="1"/>
        <v>0</v>
      </c>
      <c r="F50" s="20">
        <f t="shared" si="2"/>
        <v>0</v>
      </c>
      <c r="G50" s="20">
        <f t="shared" si="3"/>
        <v>0</v>
      </c>
      <c r="H50" s="20">
        <f t="shared" si="4"/>
        <v>0</v>
      </c>
      <c r="I50" s="20">
        <f t="shared" si="5"/>
        <v>0</v>
      </c>
      <c r="J50" s="33" t="s">
        <v>174</v>
      </c>
      <c r="K50" s="20">
        <f t="shared" si="6"/>
        <v>0</v>
      </c>
      <c r="L50" s="20">
        <f t="shared" si="7"/>
        <v>0</v>
      </c>
      <c r="M50" s="20">
        <f t="shared" si="8"/>
        <v>0</v>
      </c>
      <c r="N50" s="20">
        <f t="shared" si="9"/>
        <v>0</v>
      </c>
      <c r="O50" s="20">
        <f t="shared" si="10"/>
        <v>0</v>
      </c>
      <c r="P50" s="20">
        <f t="shared" si="11"/>
        <v>0</v>
      </c>
      <c r="Q50" s="20">
        <f t="shared" si="12"/>
        <v>0</v>
      </c>
      <c r="R50" s="20">
        <f t="shared" si="13"/>
        <v>0</v>
      </c>
      <c r="S50" s="20">
        <f t="shared" si="14"/>
        <v>0</v>
      </c>
      <c r="T50" s="20">
        <f t="shared" si="15"/>
        <v>0</v>
      </c>
      <c r="U50" s="20">
        <f t="shared" si="16"/>
        <v>0</v>
      </c>
    </row>
    <row r="51" spans="1:21" ht="36">
      <c r="A51" s="331" t="s">
        <v>98</v>
      </c>
      <c r="B51" s="334" t="s">
        <v>99</v>
      </c>
      <c r="C51" s="330" t="s">
        <v>100</v>
      </c>
      <c r="D51" s="288" t="s">
        <v>174</v>
      </c>
      <c r="E51" s="20">
        <f t="shared" si="1"/>
        <v>0</v>
      </c>
      <c r="F51" s="20">
        <f t="shared" si="2"/>
        <v>0</v>
      </c>
      <c r="G51" s="20">
        <f t="shared" si="3"/>
        <v>0</v>
      </c>
      <c r="H51" s="20">
        <f t="shared" si="4"/>
        <v>0</v>
      </c>
      <c r="I51" s="20">
        <f t="shared" si="5"/>
        <v>0</v>
      </c>
      <c r="J51" s="33" t="s">
        <v>174</v>
      </c>
      <c r="K51" s="20">
        <f t="shared" si="6"/>
        <v>0</v>
      </c>
      <c r="L51" s="20">
        <f t="shared" si="7"/>
        <v>0</v>
      </c>
      <c r="M51" s="20">
        <f t="shared" si="8"/>
        <v>0</v>
      </c>
      <c r="N51" s="20">
        <f t="shared" si="9"/>
        <v>0</v>
      </c>
      <c r="O51" s="20">
        <f t="shared" si="10"/>
        <v>0</v>
      </c>
      <c r="P51" s="20">
        <f t="shared" si="11"/>
        <v>0</v>
      </c>
      <c r="Q51" s="20">
        <f t="shared" si="12"/>
        <v>0</v>
      </c>
      <c r="R51" s="20">
        <f t="shared" si="13"/>
        <v>0</v>
      </c>
      <c r="S51" s="20">
        <f t="shared" si="14"/>
        <v>0</v>
      </c>
      <c r="T51" s="20">
        <f t="shared" si="15"/>
        <v>0</v>
      </c>
      <c r="U51" s="20">
        <f t="shared" si="16"/>
        <v>0</v>
      </c>
    </row>
    <row r="52" spans="1:21" ht="24">
      <c r="A52" s="331" t="s">
        <v>101</v>
      </c>
      <c r="B52" s="334" t="s">
        <v>102</v>
      </c>
      <c r="C52" s="330" t="s">
        <v>103</v>
      </c>
      <c r="D52" s="288" t="s">
        <v>174</v>
      </c>
      <c r="E52" s="20">
        <f t="shared" si="1"/>
        <v>0</v>
      </c>
      <c r="F52" s="20">
        <f t="shared" si="2"/>
        <v>0</v>
      </c>
      <c r="G52" s="20">
        <f t="shared" si="3"/>
        <v>0</v>
      </c>
      <c r="H52" s="20">
        <f t="shared" si="4"/>
        <v>0</v>
      </c>
      <c r="I52" s="20">
        <f t="shared" si="5"/>
        <v>0</v>
      </c>
      <c r="J52" s="33" t="s">
        <v>174</v>
      </c>
      <c r="K52" s="20">
        <f t="shared" si="6"/>
        <v>0</v>
      </c>
      <c r="L52" s="20">
        <f t="shared" si="7"/>
        <v>0</v>
      </c>
      <c r="M52" s="20">
        <f t="shared" si="8"/>
        <v>0</v>
      </c>
      <c r="N52" s="20">
        <f t="shared" si="9"/>
        <v>0</v>
      </c>
      <c r="O52" s="20">
        <f t="shared" si="10"/>
        <v>0</v>
      </c>
      <c r="P52" s="20">
        <f t="shared" si="11"/>
        <v>0</v>
      </c>
      <c r="Q52" s="20">
        <f t="shared" si="12"/>
        <v>0</v>
      </c>
      <c r="R52" s="20">
        <f t="shared" si="13"/>
        <v>0</v>
      </c>
      <c r="S52" s="20">
        <f t="shared" si="14"/>
        <v>0</v>
      </c>
      <c r="T52" s="20">
        <f t="shared" si="15"/>
        <v>0</v>
      </c>
      <c r="U52" s="20">
        <f t="shared" si="16"/>
        <v>0</v>
      </c>
    </row>
    <row r="53" spans="1:21" ht="36">
      <c r="A53" s="331" t="s">
        <v>104</v>
      </c>
      <c r="B53" s="334" t="s">
        <v>105</v>
      </c>
      <c r="C53" s="330" t="s">
        <v>106</v>
      </c>
      <c r="D53" s="288" t="s">
        <v>174</v>
      </c>
      <c r="E53" s="20">
        <f t="shared" si="1"/>
        <v>0</v>
      </c>
      <c r="F53" s="20">
        <f t="shared" si="2"/>
        <v>0</v>
      </c>
      <c r="G53" s="20">
        <f t="shared" si="3"/>
        <v>0</v>
      </c>
      <c r="H53" s="20">
        <f t="shared" si="4"/>
        <v>0</v>
      </c>
      <c r="I53" s="20">
        <f t="shared" si="5"/>
        <v>0</v>
      </c>
      <c r="J53" s="33" t="s">
        <v>174</v>
      </c>
      <c r="K53" s="20">
        <f t="shared" si="6"/>
        <v>0</v>
      </c>
      <c r="L53" s="20">
        <f t="shared" si="7"/>
        <v>0</v>
      </c>
      <c r="M53" s="20">
        <f t="shared" si="8"/>
        <v>0</v>
      </c>
      <c r="N53" s="20">
        <f t="shared" si="9"/>
        <v>0</v>
      </c>
      <c r="O53" s="20">
        <f t="shared" si="10"/>
        <v>0</v>
      </c>
      <c r="P53" s="20">
        <f t="shared" si="11"/>
        <v>0</v>
      </c>
      <c r="Q53" s="20">
        <f t="shared" si="12"/>
        <v>0</v>
      </c>
      <c r="R53" s="20">
        <f t="shared" si="13"/>
        <v>0</v>
      </c>
      <c r="S53" s="20">
        <f t="shared" si="14"/>
        <v>0</v>
      </c>
      <c r="T53" s="20">
        <f t="shared" si="15"/>
        <v>0</v>
      </c>
      <c r="U53" s="20">
        <f t="shared" si="16"/>
        <v>0</v>
      </c>
    </row>
    <row r="54" spans="1:21">
      <c r="A54" s="304" t="s">
        <v>113</v>
      </c>
      <c r="B54" s="308" t="s">
        <v>114</v>
      </c>
      <c r="C54" s="319" t="s">
        <v>115</v>
      </c>
      <c r="D54" s="288" t="s">
        <v>174</v>
      </c>
      <c r="E54" s="20">
        <f t="shared" si="1"/>
        <v>0</v>
      </c>
      <c r="F54" s="20">
        <f t="shared" si="2"/>
        <v>0</v>
      </c>
      <c r="G54" s="20">
        <f t="shared" si="3"/>
        <v>0</v>
      </c>
      <c r="H54" s="20">
        <f t="shared" si="4"/>
        <v>0</v>
      </c>
      <c r="I54" s="20">
        <f t="shared" si="5"/>
        <v>0</v>
      </c>
      <c r="J54" s="33" t="s">
        <v>174</v>
      </c>
      <c r="K54" s="20">
        <f t="shared" si="6"/>
        <v>0</v>
      </c>
      <c r="L54" s="20">
        <f t="shared" si="7"/>
        <v>0</v>
      </c>
      <c r="M54" s="20">
        <f t="shared" si="8"/>
        <v>0</v>
      </c>
      <c r="N54" s="20">
        <f t="shared" si="9"/>
        <v>0</v>
      </c>
      <c r="O54" s="20">
        <f t="shared" si="10"/>
        <v>0</v>
      </c>
      <c r="P54" s="20">
        <f t="shared" si="11"/>
        <v>0</v>
      </c>
      <c r="Q54" s="20">
        <f t="shared" si="12"/>
        <v>0</v>
      </c>
      <c r="R54" s="20">
        <f t="shared" si="13"/>
        <v>0</v>
      </c>
      <c r="S54" s="20">
        <f t="shared" si="14"/>
        <v>0</v>
      </c>
      <c r="T54" s="20">
        <f t="shared" si="15"/>
        <v>0</v>
      </c>
      <c r="U54" s="20">
        <f t="shared" si="16"/>
        <v>0</v>
      </c>
    </row>
    <row r="55" spans="1:21" ht="24.75" thickBot="1">
      <c r="A55" s="309" t="s">
        <v>125</v>
      </c>
      <c r="B55" s="310" t="s">
        <v>126</v>
      </c>
      <c r="C55" s="321" t="s">
        <v>127</v>
      </c>
      <c r="D55" s="311" t="s">
        <v>174</v>
      </c>
      <c r="E55" s="271">
        <f t="shared" si="1"/>
        <v>0</v>
      </c>
      <c r="F55" s="271">
        <f t="shared" si="2"/>
        <v>0</v>
      </c>
      <c r="G55" s="271">
        <f t="shared" si="3"/>
        <v>0</v>
      </c>
      <c r="H55" s="271">
        <f t="shared" si="4"/>
        <v>0</v>
      </c>
      <c r="I55" s="271">
        <f t="shared" si="5"/>
        <v>0</v>
      </c>
      <c r="J55" s="335" t="s">
        <v>174</v>
      </c>
      <c r="K55" s="271">
        <f t="shared" si="6"/>
        <v>0</v>
      </c>
      <c r="L55" s="271">
        <f t="shared" si="7"/>
        <v>0</v>
      </c>
      <c r="M55" s="271">
        <f t="shared" si="8"/>
        <v>0</v>
      </c>
      <c r="N55" s="271">
        <f t="shared" si="9"/>
        <v>0</v>
      </c>
      <c r="O55" s="271">
        <f t="shared" si="10"/>
        <v>0</v>
      </c>
      <c r="P55" s="271">
        <f t="shared" si="11"/>
        <v>0</v>
      </c>
      <c r="Q55" s="271">
        <f t="shared" si="12"/>
        <v>0</v>
      </c>
      <c r="R55" s="271">
        <f t="shared" si="13"/>
        <v>0</v>
      </c>
      <c r="S55" s="271">
        <f t="shared" si="14"/>
        <v>0</v>
      </c>
      <c r="T55" s="271">
        <f t="shared" si="15"/>
        <v>0</v>
      </c>
      <c r="U55" s="271">
        <f t="shared" si="16"/>
        <v>0</v>
      </c>
    </row>
  </sheetData>
  <mergeCells count="17"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  <mergeCell ref="A12:U12"/>
    <mergeCell ref="A4:U4"/>
    <mergeCell ref="A7:U7"/>
    <mergeCell ref="A10:U10"/>
    <mergeCell ref="A5:U5"/>
    <mergeCell ref="A8:U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4"/>
  <sheetViews>
    <sheetView zoomScale="80" zoomScaleNormal="80" workbookViewId="0">
      <selection activeCell="A6" sqref="A6"/>
    </sheetView>
  </sheetViews>
  <sheetFormatPr defaultColWidth="9" defaultRowHeight="12" customHeight="1"/>
  <cols>
    <col min="1" max="1" width="10.125" style="34" customWidth="1"/>
    <col min="2" max="2" width="43.625" style="34" customWidth="1"/>
    <col min="3" max="3" width="17.25" style="34" customWidth="1"/>
    <col min="4" max="45" width="7.625" style="34" customWidth="1"/>
    <col min="46" max="16384" width="9" style="1"/>
  </cols>
  <sheetData>
    <row r="1" spans="1:4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" t="s">
        <v>190</v>
      </c>
    </row>
    <row r="2" spans="1:45" ht="18.75">
      <c r="A2" s="1"/>
      <c r="B2" s="1"/>
      <c r="C2" s="1"/>
      <c r="D2" s="1"/>
      <c r="E2" s="1"/>
      <c r="F2" s="1"/>
      <c r="G2" s="1"/>
      <c r="H2" s="1"/>
      <c r="I2" s="1"/>
      <c r="J2" s="127"/>
      <c r="K2" s="838"/>
      <c r="L2" s="838"/>
      <c r="M2" s="838"/>
      <c r="N2" s="838"/>
      <c r="O2" s="12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4" t="s">
        <v>1</v>
      </c>
    </row>
    <row r="3" spans="1:4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4" t="s">
        <v>2</v>
      </c>
    </row>
    <row r="4" spans="1:45" ht="18.75">
      <c r="A4" s="840" t="s">
        <v>1090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0"/>
      <c r="AA4" s="840"/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</row>
    <row r="5" spans="1:45" ht="18.75" customHeight="1">
      <c r="A5" s="752" t="s">
        <v>1138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</row>
    <row r="6" spans="1:45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837" t="s">
        <v>191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/>
      <c r="AE7" s="752"/>
      <c r="AF7" s="752"/>
      <c r="AG7" s="752"/>
      <c r="AH7" s="752"/>
      <c r="AI7" s="752"/>
      <c r="AJ7" s="752"/>
      <c r="AK7" s="752"/>
      <c r="AL7" s="752"/>
      <c r="AM7" s="752"/>
      <c r="AN7" s="752"/>
      <c r="AO7" s="752"/>
      <c r="AP7" s="752"/>
      <c r="AQ7" s="752"/>
      <c r="AR7" s="752"/>
      <c r="AS7" s="752"/>
    </row>
    <row r="8" spans="1:45" ht="15.75">
      <c r="A8" s="746" t="s">
        <v>142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6"/>
      <c r="AQ8" s="746"/>
      <c r="AR8" s="746"/>
      <c r="AS8" s="746"/>
    </row>
    <row r="9" spans="1:45" ht="15.7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</row>
    <row r="11" spans="1:45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" customHeight="1">
      <c r="A12" s="750" t="s">
        <v>1079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60"/>
      <c r="AP12" s="760"/>
      <c r="AQ12" s="760"/>
      <c r="AR12" s="760"/>
      <c r="AS12" s="760"/>
    </row>
    <row r="13" spans="1:45" ht="15.75">
      <c r="A13" s="746" t="s">
        <v>192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</row>
    <row r="14" spans="1:45" s="34" customFormat="1" ht="15.75" customHeight="1">
      <c r="A14" s="841"/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  <c r="AJ14" s="841"/>
      <c r="AK14" s="841"/>
      <c r="AL14" s="841"/>
      <c r="AM14" s="841"/>
      <c r="AN14" s="841"/>
      <c r="AO14" s="841"/>
      <c r="AP14" s="841"/>
      <c r="AQ14" s="841"/>
      <c r="AR14" s="841"/>
      <c r="AS14" s="841"/>
    </row>
    <row r="15" spans="1:45" s="35" customFormat="1" ht="63" customHeight="1">
      <c r="A15" s="784" t="s">
        <v>6</v>
      </c>
      <c r="B15" s="784" t="s">
        <v>193</v>
      </c>
      <c r="C15" s="784" t="s">
        <v>8</v>
      </c>
      <c r="D15" s="784" t="s">
        <v>1091</v>
      </c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</row>
    <row r="16" spans="1:45" ht="87.75" customHeight="1">
      <c r="A16" s="784"/>
      <c r="B16" s="784"/>
      <c r="C16" s="784"/>
      <c r="D16" s="784" t="s">
        <v>194</v>
      </c>
      <c r="E16" s="784"/>
      <c r="F16" s="784"/>
      <c r="G16" s="784"/>
      <c r="H16" s="784"/>
      <c r="I16" s="784"/>
      <c r="J16" s="784" t="s">
        <v>195</v>
      </c>
      <c r="K16" s="784"/>
      <c r="L16" s="784"/>
      <c r="M16" s="784"/>
      <c r="N16" s="784"/>
      <c r="O16" s="784"/>
      <c r="P16" s="784" t="s">
        <v>196</v>
      </c>
      <c r="Q16" s="784"/>
      <c r="R16" s="784"/>
      <c r="S16" s="784"/>
      <c r="T16" s="784"/>
      <c r="U16" s="784"/>
      <c r="V16" s="784" t="s">
        <v>197</v>
      </c>
      <c r="W16" s="784"/>
      <c r="X16" s="784"/>
      <c r="Y16" s="784"/>
      <c r="Z16" s="784"/>
      <c r="AA16" s="784"/>
      <c r="AB16" s="784" t="s">
        <v>198</v>
      </c>
      <c r="AC16" s="784"/>
      <c r="AD16" s="784"/>
      <c r="AE16" s="784"/>
      <c r="AF16" s="784"/>
      <c r="AG16" s="784"/>
      <c r="AH16" s="784" t="s">
        <v>199</v>
      </c>
      <c r="AI16" s="784"/>
      <c r="AJ16" s="784"/>
      <c r="AK16" s="784"/>
      <c r="AL16" s="784"/>
      <c r="AM16" s="784"/>
      <c r="AN16" s="784" t="s">
        <v>200</v>
      </c>
      <c r="AO16" s="784"/>
      <c r="AP16" s="784"/>
      <c r="AQ16" s="784"/>
      <c r="AR16" s="784"/>
      <c r="AS16" s="784"/>
    </row>
    <row r="17" spans="1:45" s="36" customFormat="1" ht="108.75" customHeight="1">
      <c r="A17" s="784"/>
      <c r="B17" s="784"/>
      <c r="C17" s="784"/>
      <c r="D17" s="842" t="s">
        <v>201</v>
      </c>
      <c r="E17" s="842"/>
      <c r="F17" s="842" t="s">
        <v>201</v>
      </c>
      <c r="G17" s="842"/>
      <c r="H17" s="842" t="s">
        <v>202</v>
      </c>
      <c r="I17" s="842"/>
      <c r="J17" s="842" t="s">
        <v>201</v>
      </c>
      <c r="K17" s="842"/>
      <c r="L17" s="842" t="s">
        <v>201</v>
      </c>
      <c r="M17" s="842"/>
      <c r="N17" s="842" t="s">
        <v>202</v>
      </c>
      <c r="O17" s="842"/>
      <c r="P17" s="842" t="s">
        <v>201</v>
      </c>
      <c r="Q17" s="842"/>
      <c r="R17" s="842" t="s">
        <v>201</v>
      </c>
      <c r="S17" s="842"/>
      <c r="T17" s="842" t="s">
        <v>202</v>
      </c>
      <c r="U17" s="842"/>
      <c r="V17" s="842" t="s">
        <v>201</v>
      </c>
      <c r="W17" s="842"/>
      <c r="X17" s="842" t="s">
        <v>201</v>
      </c>
      <c r="Y17" s="842"/>
      <c r="Z17" s="842" t="s">
        <v>202</v>
      </c>
      <c r="AA17" s="842"/>
      <c r="AB17" s="842" t="s">
        <v>201</v>
      </c>
      <c r="AC17" s="842"/>
      <c r="AD17" s="842" t="s">
        <v>201</v>
      </c>
      <c r="AE17" s="842"/>
      <c r="AF17" s="842" t="s">
        <v>202</v>
      </c>
      <c r="AG17" s="842"/>
      <c r="AH17" s="842" t="s">
        <v>201</v>
      </c>
      <c r="AI17" s="842"/>
      <c r="AJ17" s="842" t="s">
        <v>201</v>
      </c>
      <c r="AK17" s="842"/>
      <c r="AL17" s="842" t="s">
        <v>202</v>
      </c>
      <c r="AM17" s="842"/>
      <c r="AN17" s="842" t="s">
        <v>201</v>
      </c>
      <c r="AO17" s="842"/>
      <c r="AP17" s="842" t="s">
        <v>201</v>
      </c>
      <c r="AQ17" s="842"/>
      <c r="AR17" s="842" t="s">
        <v>202</v>
      </c>
      <c r="AS17" s="842"/>
    </row>
    <row r="18" spans="1:45" ht="36" customHeight="1">
      <c r="A18" s="784"/>
      <c r="B18" s="784"/>
      <c r="C18" s="784"/>
      <c r="D18" s="37" t="s">
        <v>12</v>
      </c>
      <c r="E18" s="38" t="s">
        <v>13</v>
      </c>
      <c r="F18" s="37" t="s">
        <v>12</v>
      </c>
      <c r="G18" s="38" t="s">
        <v>13</v>
      </c>
      <c r="H18" s="37" t="s">
        <v>12</v>
      </c>
      <c r="I18" s="38" t="s">
        <v>13</v>
      </c>
      <c r="J18" s="37" t="s">
        <v>12</v>
      </c>
      <c r="K18" s="38" t="s">
        <v>13</v>
      </c>
      <c r="L18" s="37" t="s">
        <v>12</v>
      </c>
      <c r="M18" s="38" t="s">
        <v>13</v>
      </c>
      <c r="N18" s="37" t="s">
        <v>12</v>
      </c>
      <c r="O18" s="38" t="s">
        <v>13</v>
      </c>
      <c r="P18" s="37" t="s">
        <v>12</v>
      </c>
      <c r="Q18" s="38" t="s">
        <v>13</v>
      </c>
      <c r="R18" s="37" t="s">
        <v>12</v>
      </c>
      <c r="S18" s="38" t="s">
        <v>13</v>
      </c>
      <c r="T18" s="37" t="s">
        <v>12</v>
      </c>
      <c r="U18" s="38" t="s">
        <v>13</v>
      </c>
      <c r="V18" s="37" t="s">
        <v>12</v>
      </c>
      <c r="W18" s="38" t="s">
        <v>13</v>
      </c>
      <c r="X18" s="37" t="s">
        <v>12</v>
      </c>
      <c r="Y18" s="38" t="s">
        <v>13</v>
      </c>
      <c r="Z18" s="37" t="s">
        <v>12</v>
      </c>
      <c r="AA18" s="38" t="s">
        <v>13</v>
      </c>
      <c r="AB18" s="37" t="s">
        <v>12</v>
      </c>
      <c r="AC18" s="38" t="s">
        <v>13</v>
      </c>
      <c r="AD18" s="37" t="s">
        <v>12</v>
      </c>
      <c r="AE18" s="38" t="s">
        <v>13</v>
      </c>
      <c r="AF18" s="37" t="s">
        <v>12</v>
      </c>
      <c r="AG18" s="38" t="s">
        <v>13</v>
      </c>
      <c r="AH18" s="37" t="s">
        <v>12</v>
      </c>
      <c r="AI18" s="38" t="s">
        <v>13</v>
      </c>
      <c r="AJ18" s="37" t="s">
        <v>12</v>
      </c>
      <c r="AK18" s="38" t="s">
        <v>13</v>
      </c>
      <c r="AL18" s="37" t="s">
        <v>12</v>
      </c>
      <c r="AM18" s="38" t="s">
        <v>13</v>
      </c>
      <c r="AN18" s="37" t="s">
        <v>12</v>
      </c>
      <c r="AO18" s="38" t="s">
        <v>13</v>
      </c>
      <c r="AP18" s="37" t="s">
        <v>12</v>
      </c>
      <c r="AQ18" s="38" t="s">
        <v>13</v>
      </c>
      <c r="AR18" s="37" t="s">
        <v>12</v>
      </c>
      <c r="AS18" s="38" t="s">
        <v>13</v>
      </c>
    </row>
    <row r="19" spans="1:45" s="39" customFormat="1" ht="15.75">
      <c r="A19" s="120">
        <v>1</v>
      </c>
      <c r="B19" s="40">
        <v>2</v>
      </c>
      <c r="C19" s="120">
        <v>3</v>
      </c>
      <c r="D19" s="41" t="s">
        <v>203</v>
      </c>
      <c r="E19" s="41" t="s">
        <v>204</v>
      </c>
      <c r="F19" s="41" t="s">
        <v>205</v>
      </c>
      <c r="G19" s="41" t="s">
        <v>206</v>
      </c>
      <c r="H19" s="41" t="s">
        <v>207</v>
      </c>
      <c r="I19" s="41" t="s">
        <v>207</v>
      </c>
      <c r="J19" s="41" t="s">
        <v>208</v>
      </c>
      <c r="K19" s="41" t="s">
        <v>209</v>
      </c>
      <c r="L19" s="41" t="s">
        <v>210</v>
      </c>
      <c r="M19" s="41" t="s">
        <v>211</v>
      </c>
      <c r="N19" s="41" t="s">
        <v>212</v>
      </c>
      <c r="O19" s="41" t="s">
        <v>212</v>
      </c>
      <c r="P19" s="41" t="s">
        <v>213</v>
      </c>
      <c r="Q19" s="41" t="s">
        <v>214</v>
      </c>
      <c r="R19" s="41" t="s">
        <v>215</v>
      </c>
      <c r="S19" s="41" t="s">
        <v>216</v>
      </c>
      <c r="T19" s="41" t="s">
        <v>217</v>
      </c>
      <c r="U19" s="41" t="s">
        <v>217</v>
      </c>
      <c r="V19" s="41" t="s">
        <v>218</v>
      </c>
      <c r="W19" s="41" t="s">
        <v>219</v>
      </c>
      <c r="X19" s="41" t="s">
        <v>220</v>
      </c>
      <c r="Y19" s="41" t="s">
        <v>221</v>
      </c>
      <c r="Z19" s="41" t="s">
        <v>222</v>
      </c>
      <c r="AA19" s="41" t="s">
        <v>222</v>
      </c>
      <c r="AB19" s="41" t="s">
        <v>223</v>
      </c>
      <c r="AC19" s="41" t="s">
        <v>224</v>
      </c>
      <c r="AD19" s="41" t="s">
        <v>225</v>
      </c>
      <c r="AE19" s="41" t="s">
        <v>226</v>
      </c>
      <c r="AF19" s="41" t="s">
        <v>227</v>
      </c>
      <c r="AG19" s="41" t="s">
        <v>227</v>
      </c>
      <c r="AH19" s="41" t="s">
        <v>228</v>
      </c>
      <c r="AI19" s="41" t="s">
        <v>229</v>
      </c>
      <c r="AJ19" s="41" t="s">
        <v>230</v>
      </c>
      <c r="AK19" s="41" t="s">
        <v>231</v>
      </c>
      <c r="AL19" s="41" t="s">
        <v>232</v>
      </c>
      <c r="AM19" s="41" t="s">
        <v>232</v>
      </c>
      <c r="AN19" s="41" t="s">
        <v>233</v>
      </c>
      <c r="AO19" s="41" t="s">
        <v>234</v>
      </c>
      <c r="AP19" s="41" t="s">
        <v>235</v>
      </c>
      <c r="AQ19" s="41" t="s">
        <v>236</v>
      </c>
      <c r="AR19" s="41" t="s">
        <v>237</v>
      </c>
      <c r="AS19" s="41" t="s">
        <v>237</v>
      </c>
    </row>
    <row r="20" spans="1:45" s="39" customFormat="1" ht="15.75">
      <c r="A20" s="336" t="s">
        <v>22</v>
      </c>
      <c r="B20" s="337" t="s">
        <v>23</v>
      </c>
      <c r="C20" s="338" t="s">
        <v>24</v>
      </c>
      <c r="D20" s="41" t="s">
        <v>1072</v>
      </c>
      <c r="E20" s="41" t="s">
        <v>1072</v>
      </c>
      <c r="F20" s="41" t="s">
        <v>1072</v>
      </c>
      <c r="G20" s="41" t="s">
        <v>1072</v>
      </c>
      <c r="H20" s="41" t="s">
        <v>1072</v>
      </c>
      <c r="I20" s="41" t="s">
        <v>1072</v>
      </c>
      <c r="J20" s="41" t="s">
        <v>1072</v>
      </c>
      <c r="K20" s="41" t="s">
        <v>1072</v>
      </c>
      <c r="L20" s="41" t="s">
        <v>1072</v>
      </c>
      <c r="M20" s="41" t="s">
        <v>1072</v>
      </c>
      <c r="N20" s="41" t="s">
        <v>1072</v>
      </c>
      <c r="O20" s="41" t="s">
        <v>1072</v>
      </c>
      <c r="P20" s="41" t="s">
        <v>1072</v>
      </c>
      <c r="Q20" s="41" t="s">
        <v>1072</v>
      </c>
      <c r="R20" s="41" t="s">
        <v>1072</v>
      </c>
      <c r="S20" s="41" t="s">
        <v>1072</v>
      </c>
      <c r="T20" s="41" t="s">
        <v>1072</v>
      </c>
      <c r="U20" s="41" t="s">
        <v>1072</v>
      </c>
      <c r="V20" s="41" t="s">
        <v>1072</v>
      </c>
      <c r="W20" s="41" t="s">
        <v>1072</v>
      </c>
      <c r="X20" s="41" t="s">
        <v>1072</v>
      </c>
      <c r="Y20" s="41" t="s">
        <v>1072</v>
      </c>
      <c r="Z20" s="41" t="s">
        <v>1072</v>
      </c>
      <c r="AA20" s="41" t="s">
        <v>1072</v>
      </c>
      <c r="AB20" s="41" t="s">
        <v>1072</v>
      </c>
      <c r="AC20" s="41" t="s">
        <v>1072</v>
      </c>
      <c r="AD20" s="41" t="s">
        <v>1072</v>
      </c>
      <c r="AE20" s="41" t="s">
        <v>1072</v>
      </c>
      <c r="AF20" s="41" t="s">
        <v>1072</v>
      </c>
      <c r="AG20" s="41" t="s">
        <v>1072</v>
      </c>
      <c r="AH20" s="41" t="s">
        <v>1072</v>
      </c>
      <c r="AI20" s="41" t="s">
        <v>1072</v>
      </c>
      <c r="AJ20" s="41" t="s">
        <v>1072</v>
      </c>
      <c r="AK20" s="41" t="s">
        <v>1072</v>
      </c>
      <c r="AL20" s="41" t="s">
        <v>1072</v>
      </c>
      <c r="AM20" s="41" t="s">
        <v>1072</v>
      </c>
      <c r="AN20" s="41" t="s">
        <v>1072</v>
      </c>
      <c r="AO20" s="41" t="s">
        <v>1072</v>
      </c>
      <c r="AP20" s="41" t="s">
        <v>1072</v>
      </c>
      <c r="AQ20" s="41" t="s">
        <v>1072</v>
      </c>
      <c r="AR20" s="41" t="s">
        <v>1072</v>
      </c>
      <c r="AS20" s="41" t="s">
        <v>1072</v>
      </c>
    </row>
    <row r="21" spans="1:45" s="39" customFormat="1" ht="24" customHeight="1">
      <c r="A21" s="339" t="s">
        <v>25</v>
      </c>
      <c r="B21" s="340" t="s">
        <v>26</v>
      </c>
      <c r="C21" s="338" t="s">
        <v>24</v>
      </c>
      <c r="D21" s="41" t="s">
        <v>1072</v>
      </c>
      <c r="E21" s="41" t="s">
        <v>1072</v>
      </c>
      <c r="F21" s="41" t="s">
        <v>1072</v>
      </c>
      <c r="G21" s="41" t="s">
        <v>1072</v>
      </c>
      <c r="H21" s="41" t="s">
        <v>1072</v>
      </c>
      <c r="I21" s="41" t="s">
        <v>1072</v>
      </c>
      <c r="J21" s="41" t="s">
        <v>1072</v>
      </c>
      <c r="K21" s="41" t="s">
        <v>1072</v>
      </c>
      <c r="L21" s="41" t="s">
        <v>1072</v>
      </c>
      <c r="M21" s="41" t="s">
        <v>1072</v>
      </c>
      <c r="N21" s="41" t="s">
        <v>1072</v>
      </c>
      <c r="O21" s="41" t="s">
        <v>1072</v>
      </c>
      <c r="P21" s="41" t="s">
        <v>1072</v>
      </c>
      <c r="Q21" s="41" t="s">
        <v>1072</v>
      </c>
      <c r="R21" s="41" t="s">
        <v>1072</v>
      </c>
      <c r="S21" s="41" t="s">
        <v>1072</v>
      </c>
      <c r="T21" s="41" t="s">
        <v>1072</v>
      </c>
      <c r="U21" s="41" t="s">
        <v>1072</v>
      </c>
      <c r="V21" s="41" t="s">
        <v>1072</v>
      </c>
      <c r="W21" s="41" t="s">
        <v>1072</v>
      </c>
      <c r="X21" s="41" t="s">
        <v>1072</v>
      </c>
      <c r="Y21" s="41" t="s">
        <v>1072</v>
      </c>
      <c r="Z21" s="41" t="s">
        <v>1072</v>
      </c>
      <c r="AA21" s="41" t="s">
        <v>1072</v>
      </c>
      <c r="AB21" s="41" t="s">
        <v>1072</v>
      </c>
      <c r="AC21" s="41" t="s">
        <v>1072</v>
      </c>
      <c r="AD21" s="41" t="s">
        <v>1072</v>
      </c>
      <c r="AE21" s="41" t="s">
        <v>1072</v>
      </c>
      <c r="AF21" s="41" t="s">
        <v>1072</v>
      </c>
      <c r="AG21" s="41" t="s">
        <v>1072</v>
      </c>
      <c r="AH21" s="41" t="s">
        <v>1072</v>
      </c>
      <c r="AI21" s="41" t="s">
        <v>1072</v>
      </c>
      <c r="AJ21" s="41" t="s">
        <v>1072</v>
      </c>
      <c r="AK21" s="41" t="s">
        <v>1072</v>
      </c>
      <c r="AL21" s="41" t="s">
        <v>1072</v>
      </c>
      <c r="AM21" s="41" t="s">
        <v>1072</v>
      </c>
      <c r="AN21" s="41" t="s">
        <v>1072</v>
      </c>
      <c r="AO21" s="41" t="s">
        <v>1072</v>
      </c>
      <c r="AP21" s="41" t="s">
        <v>1072</v>
      </c>
      <c r="AQ21" s="41" t="s">
        <v>1072</v>
      </c>
      <c r="AR21" s="41" t="s">
        <v>1072</v>
      </c>
      <c r="AS21" s="41" t="s">
        <v>1072</v>
      </c>
    </row>
    <row r="22" spans="1:45" s="39" customFormat="1" ht="26.25" customHeight="1">
      <c r="A22" s="339" t="s">
        <v>27</v>
      </c>
      <c r="B22" s="340" t="s">
        <v>28</v>
      </c>
      <c r="C22" s="338" t="s">
        <v>24</v>
      </c>
      <c r="D22" s="41" t="s">
        <v>1072</v>
      </c>
      <c r="E22" s="41" t="s">
        <v>1072</v>
      </c>
      <c r="F22" s="41" t="s">
        <v>1072</v>
      </c>
      <c r="G22" s="41" t="s">
        <v>1072</v>
      </c>
      <c r="H22" s="41" t="s">
        <v>1072</v>
      </c>
      <c r="I22" s="41" t="s">
        <v>1072</v>
      </c>
      <c r="J22" s="41" t="s">
        <v>1072</v>
      </c>
      <c r="K22" s="41" t="s">
        <v>1072</v>
      </c>
      <c r="L22" s="41" t="s">
        <v>1072</v>
      </c>
      <c r="M22" s="41" t="s">
        <v>1072</v>
      </c>
      <c r="N22" s="41" t="s">
        <v>1072</v>
      </c>
      <c r="O22" s="41" t="s">
        <v>1072</v>
      </c>
      <c r="P22" s="41" t="s">
        <v>1072</v>
      </c>
      <c r="Q22" s="41" t="s">
        <v>1072</v>
      </c>
      <c r="R22" s="41" t="s">
        <v>1072</v>
      </c>
      <c r="S22" s="41" t="s">
        <v>1072</v>
      </c>
      <c r="T22" s="41" t="s">
        <v>1072</v>
      </c>
      <c r="U22" s="41" t="s">
        <v>1072</v>
      </c>
      <c r="V22" s="41" t="s">
        <v>1072</v>
      </c>
      <c r="W22" s="41" t="s">
        <v>1072</v>
      </c>
      <c r="X22" s="41" t="s">
        <v>1072</v>
      </c>
      <c r="Y22" s="41" t="s">
        <v>1072</v>
      </c>
      <c r="Z22" s="41" t="s">
        <v>1072</v>
      </c>
      <c r="AA22" s="41" t="s">
        <v>1072</v>
      </c>
      <c r="AB22" s="41" t="s">
        <v>1072</v>
      </c>
      <c r="AC22" s="41" t="s">
        <v>1072</v>
      </c>
      <c r="AD22" s="41" t="s">
        <v>1072</v>
      </c>
      <c r="AE22" s="41" t="s">
        <v>1072</v>
      </c>
      <c r="AF22" s="41" t="s">
        <v>1072</v>
      </c>
      <c r="AG22" s="41" t="s">
        <v>1072</v>
      </c>
      <c r="AH22" s="41" t="s">
        <v>1072</v>
      </c>
      <c r="AI22" s="41" t="s">
        <v>1072</v>
      </c>
      <c r="AJ22" s="41" t="s">
        <v>1072</v>
      </c>
      <c r="AK22" s="41" t="s">
        <v>1072</v>
      </c>
      <c r="AL22" s="41" t="s">
        <v>1072</v>
      </c>
      <c r="AM22" s="41" t="s">
        <v>1072</v>
      </c>
      <c r="AN22" s="41" t="s">
        <v>1072</v>
      </c>
      <c r="AO22" s="41" t="s">
        <v>1072</v>
      </c>
      <c r="AP22" s="41" t="s">
        <v>1072</v>
      </c>
      <c r="AQ22" s="41" t="s">
        <v>1072</v>
      </c>
      <c r="AR22" s="41" t="s">
        <v>1072</v>
      </c>
      <c r="AS22" s="41" t="s">
        <v>1072</v>
      </c>
    </row>
    <row r="23" spans="1:45" s="39" customFormat="1" ht="22.5" customHeight="1">
      <c r="A23" s="339" t="s">
        <v>29</v>
      </c>
      <c r="B23" s="340" t="s">
        <v>30</v>
      </c>
      <c r="C23" s="338" t="s">
        <v>24</v>
      </c>
      <c r="D23" s="41" t="s">
        <v>1072</v>
      </c>
      <c r="E23" s="41" t="s">
        <v>1072</v>
      </c>
      <c r="F23" s="41" t="s">
        <v>1072</v>
      </c>
      <c r="G23" s="41" t="s">
        <v>1072</v>
      </c>
      <c r="H23" s="41" t="s">
        <v>1072</v>
      </c>
      <c r="I23" s="41" t="s">
        <v>1072</v>
      </c>
      <c r="J23" s="41" t="s">
        <v>1072</v>
      </c>
      <c r="K23" s="41" t="s">
        <v>1072</v>
      </c>
      <c r="L23" s="41" t="s">
        <v>1072</v>
      </c>
      <c r="M23" s="41" t="s">
        <v>1072</v>
      </c>
      <c r="N23" s="41" t="s">
        <v>1072</v>
      </c>
      <c r="O23" s="41" t="s">
        <v>1072</v>
      </c>
      <c r="P23" s="41" t="s">
        <v>1072</v>
      </c>
      <c r="Q23" s="41" t="s">
        <v>1072</v>
      </c>
      <c r="R23" s="41" t="s">
        <v>1072</v>
      </c>
      <c r="S23" s="41" t="s">
        <v>1072</v>
      </c>
      <c r="T23" s="41" t="s">
        <v>1072</v>
      </c>
      <c r="U23" s="41" t="s">
        <v>1072</v>
      </c>
      <c r="V23" s="41" t="s">
        <v>1072</v>
      </c>
      <c r="W23" s="41" t="s">
        <v>1072</v>
      </c>
      <c r="X23" s="41" t="s">
        <v>1072</v>
      </c>
      <c r="Y23" s="41" t="s">
        <v>1072</v>
      </c>
      <c r="Z23" s="41" t="s">
        <v>1072</v>
      </c>
      <c r="AA23" s="41" t="s">
        <v>1072</v>
      </c>
      <c r="AB23" s="41" t="s">
        <v>1072</v>
      </c>
      <c r="AC23" s="41" t="s">
        <v>1072</v>
      </c>
      <c r="AD23" s="41" t="s">
        <v>1072</v>
      </c>
      <c r="AE23" s="41" t="s">
        <v>1072</v>
      </c>
      <c r="AF23" s="41" t="s">
        <v>1072</v>
      </c>
      <c r="AG23" s="41" t="s">
        <v>1072</v>
      </c>
      <c r="AH23" s="41" t="s">
        <v>1072</v>
      </c>
      <c r="AI23" s="41" t="s">
        <v>1072</v>
      </c>
      <c r="AJ23" s="41" t="s">
        <v>1072</v>
      </c>
      <c r="AK23" s="41" t="s">
        <v>1072</v>
      </c>
      <c r="AL23" s="41" t="s">
        <v>1072</v>
      </c>
      <c r="AM23" s="41" t="s">
        <v>1072</v>
      </c>
      <c r="AN23" s="41" t="s">
        <v>1072</v>
      </c>
      <c r="AO23" s="41" t="s">
        <v>1072</v>
      </c>
      <c r="AP23" s="41" t="s">
        <v>1072</v>
      </c>
      <c r="AQ23" s="41" t="s">
        <v>1072</v>
      </c>
      <c r="AR23" s="41" t="s">
        <v>1072</v>
      </c>
      <c r="AS23" s="41" t="s">
        <v>1072</v>
      </c>
    </row>
    <row r="24" spans="1:45" s="39" customFormat="1" ht="21" customHeight="1">
      <c r="A24" s="339">
        <v>1</v>
      </c>
      <c r="B24" s="340" t="s">
        <v>31</v>
      </c>
      <c r="C24" s="338" t="s">
        <v>24</v>
      </c>
      <c r="D24" s="41" t="s">
        <v>1072</v>
      </c>
      <c r="E24" s="41" t="s">
        <v>1072</v>
      </c>
      <c r="F24" s="41" t="s">
        <v>1072</v>
      </c>
      <c r="G24" s="41" t="s">
        <v>1072</v>
      </c>
      <c r="H24" s="41" t="s">
        <v>1072</v>
      </c>
      <c r="I24" s="41" t="s">
        <v>1072</v>
      </c>
      <c r="J24" s="41" t="s">
        <v>1072</v>
      </c>
      <c r="K24" s="41" t="s">
        <v>1072</v>
      </c>
      <c r="L24" s="41" t="s">
        <v>1072</v>
      </c>
      <c r="M24" s="41" t="s">
        <v>1072</v>
      </c>
      <c r="N24" s="41" t="s">
        <v>1072</v>
      </c>
      <c r="O24" s="41" t="s">
        <v>1072</v>
      </c>
      <c r="P24" s="41" t="s">
        <v>1072</v>
      </c>
      <c r="Q24" s="41" t="s">
        <v>1072</v>
      </c>
      <c r="R24" s="41" t="s">
        <v>1072</v>
      </c>
      <c r="S24" s="41" t="s">
        <v>1072</v>
      </c>
      <c r="T24" s="41" t="s">
        <v>1072</v>
      </c>
      <c r="U24" s="41" t="s">
        <v>1072</v>
      </c>
      <c r="V24" s="41" t="s">
        <v>1072</v>
      </c>
      <c r="W24" s="41" t="s">
        <v>1072</v>
      </c>
      <c r="X24" s="41" t="s">
        <v>1072</v>
      </c>
      <c r="Y24" s="41" t="s">
        <v>1072</v>
      </c>
      <c r="Z24" s="41" t="s">
        <v>1072</v>
      </c>
      <c r="AA24" s="41" t="s">
        <v>1072</v>
      </c>
      <c r="AB24" s="41" t="s">
        <v>1072</v>
      </c>
      <c r="AC24" s="41" t="s">
        <v>1072</v>
      </c>
      <c r="AD24" s="41" t="s">
        <v>1072</v>
      </c>
      <c r="AE24" s="41" t="s">
        <v>1072</v>
      </c>
      <c r="AF24" s="41" t="s">
        <v>1072</v>
      </c>
      <c r="AG24" s="41" t="s">
        <v>1072</v>
      </c>
      <c r="AH24" s="41" t="s">
        <v>1072</v>
      </c>
      <c r="AI24" s="41" t="s">
        <v>1072</v>
      </c>
      <c r="AJ24" s="41" t="s">
        <v>1072</v>
      </c>
      <c r="AK24" s="41" t="s">
        <v>1072</v>
      </c>
      <c r="AL24" s="41" t="s">
        <v>1072</v>
      </c>
      <c r="AM24" s="41" t="s">
        <v>1072</v>
      </c>
      <c r="AN24" s="41" t="s">
        <v>1072</v>
      </c>
      <c r="AO24" s="41" t="s">
        <v>1072</v>
      </c>
      <c r="AP24" s="41" t="s">
        <v>1072</v>
      </c>
      <c r="AQ24" s="41" t="s">
        <v>1072</v>
      </c>
      <c r="AR24" s="41" t="s">
        <v>1072</v>
      </c>
      <c r="AS24" s="41" t="s">
        <v>1072</v>
      </c>
    </row>
    <row r="25" spans="1:45" s="39" customFormat="1" ht="28.5" customHeight="1">
      <c r="A25" s="341" t="s">
        <v>32</v>
      </c>
      <c r="B25" s="340" t="s">
        <v>33</v>
      </c>
      <c r="C25" s="338" t="s">
        <v>24</v>
      </c>
      <c r="D25" s="41" t="s">
        <v>1072</v>
      </c>
      <c r="E25" s="41" t="s">
        <v>1072</v>
      </c>
      <c r="F25" s="41" t="s">
        <v>1072</v>
      </c>
      <c r="G25" s="41" t="s">
        <v>1072</v>
      </c>
      <c r="H25" s="41" t="s">
        <v>1072</v>
      </c>
      <c r="I25" s="41" t="s">
        <v>1072</v>
      </c>
      <c r="J25" s="41" t="s">
        <v>1072</v>
      </c>
      <c r="K25" s="41" t="s">
        <v>1072</v>
      </c>
      <c r="L25" s="41" t="s">
        <v>1072</v>
      </c>
      <c r="M25" s="41" t="s">
        <v>1072</v>
      </c>
      <c r="N25" s="41" t="s">
        <v>1072</v>
      </c>
      <c r="O25" s="41" t="s">
        <v>1072</v>
      </c>
      <c r="P25" s="41" t="s">
        <v>1072</v>
      </c>
      <c r="Q25" s="41" t="s">
        <v>1072</v>
      </c>
      <c r="R25" s="41" t="s">
        <v>1072</v>
      </c>
      <c r="S25" s="41" t="s">
        <v>1072</v>
      </c>
      <c r="T25" s="41" t="s">
        <v>1072</v>
      </c>
      <c r="U25" s="41" t="s">
        <v>1072</v>
      </c>
      <c r="V25" s="41" t="s">
        <v>1072</v>
      </c>
      <c r="W25" s="41" t="s">
        <v>1072</v>
      </c>
      <c r="X25" s="41" t="s">
        <v>1072</v>
      </c>
      <c r="Y25" s="41" t="s">
        <v>1072</v>
      </c>
      <c r="Z25" s="41" t="s">
        <v>1072</v>
      </c>
      <c r="AA25" s="41" t="s">
        <v>1072</v>
      </c>
      <c r="AB25" s="41" t="s">
        <v>1072</v>
      </c>
      <c r="AC25" s="41" t="s">
        <v>1072</v>
      </c>
      <c r="AD25" s="41" t="s">
        <v>1072</v>
      </c>
      <c r="AE25" s="41" t="s">
        <v>1072</v>
      </c>
      <c r="AF25" s="41" t="s">
        <v>1072</v>
      </c>
      <c r="AG25" s="41" t="s">
        <v>1072</v>
      </c>
      <c r="AH25" s="41" t="s">
        <v>1072</v>
      </c>
      <c r="AI25" s="41" t="s">
        <v>1072</v>
      </c>
      <c r="AJ25" s="41" t="s">
        <v>1072</v>
      </c>
      <c r="AK25" s="41" t="s">
        <v>1072</v>
      </c>
      <c r="AL25" s="41" t="s">
        <v>1072</v>
      </c>
      <c r="AM25" s="41" t="s">
        <v>1072</v>
      </c>
      <c r="AN25" s="41" t="s">
        <v>1072</v>
      </c>
      <c r="AO25" s="41" t="s">
        <v>1072</v>
      </c>
      <c r="AP25" s="41" t="s">
        <v>1072</v>
      </c>
      <c r="AQ25" s="41" t="s">
        <v>1072</v>
      </c>
      <c r="AR25" s="41" t="s">
        <v>1072</v>
      </c>
      <c r="AS25" s="41" t="s">
        <v>1072</v>
      </c>
    </row>
    <row r="26" spans="1:45" s="39" customFormat="1" ht="27.75" customHeight="1">
      <c r="A26" s="341" t="s">
        <v>34</v>
      </c>
      <c r="B26" s="340" t="s">
        <v>35</v>
      </c>
      <c r="C26" s="342" t="s">
        <v>24</v>
      </c>
      <c r="D26" s="41" t="s">
        <v>1072</v>
      </c>
      <c r="E26" s="41" t="s">
        <v>1072</v>
      </c>
      <c r="F26" s="41" t="s">
        <v>1072</v>
      </c>
      <c r="G26" s="41" t="s">
        <v>1072</v>
      </c>
      <c r="H26" s="41" t="s">
        <v>1072</v>
      </c>
      <c r="I26" s="41" t="s">
        <v>1072</v>
      </c>
      <c r="J26" s="41" t="s">
        <v>1072</v>
      </c>
      <c r="K26" s="41" t="s">
        <v>1072</v>
      </c>
      <c r="L26" s="41" t="s">
        <v>1072</v>
      </c>
      <c r="M26" s="41" t="s">
        <v>1072</v>
      </c>
      <c r="N26" s="41" t="s">
        <v>1072</v>
      </c>
      <c r="O26" s="41" t="s">
        <v>1072</v>
      </c>
      <c r="P26" s="41" t="s">
        <v>1072</v>
      </c>
      <c r="Q26" s="41" t="s">
        <v>1072</v>
      </c>
      <c r="R26" s="41" t="s">
        <v>1072</v>
      </c>
      <c r="S26" s="41" t="s">
        <v>1072</v>
      </c>
      <c r="T26" s="41" t="s">
        <v>1072</v>
      </c>
      <c r="U26" s="41" t="s">
        <v>1072</v>
      </c>
      <c r="V26" s="41" t="s">
        <v>1072</v>
      </c>
      <c r="W26" s="41" t="s">
        <v>1072</v>
      </c>
      <c r="X26" s="41" t="s">
        <v>1072</v>
      </c>
      <c r="Y26" s="41" t="s">
        <v>1072</v>
      </c>
      <c r="Z26" s="41" t="s">
        <v>1072</v>
      </c>
      <c r="AA26" s="41" t="s">
        <v>1072</v>
      </c>
      <c r="AB26" s="41" t="s">
        <v>1072</v>
      </c>
      <c r="AC26" s="41" t="s">
        <v>1072</v>
      </c>
      <c r="AD26" s="41" t="s">
        <v>1072</v>
      </c>
      <c r="AE26" s="41" t="s">
        <v>1072</v>
      </c>
      <c r="AF26" s="41" t="s">
        <v>1072</v>
      </c>
      <c r="AG26" s="41" t="s">
        <v>1072</v>
      </c>
      <c r="AH26" s="41" t="s">
        <v>1072</v>
      </c>
      <c r="AI26" s="41" t="s">
        <v>1072</v>
      </c>
      <c r="AJ26" s="41" t="s">
        <v>1072</v>
      </c>
      <c r="AK26" s="41" t="s">
        <v>1072</v>
      </c>
      <c r="AL26" s="41" t="s">
        <v>1072</v>
      </c>
      <c r="AM26" s="41" t="s">
        <v>1072</v>
      </c>
      <c r="AN26" s="41" t="s">
        <v>1072</v>
      </c>
      <c r="AO26" s="41" t="s">
        <v>1072</v>
      </c>
      <c r="AP26" s="41" t="s">
        <v>1072</v>
      </c>
      <c r="AQ26" s="41" t="s">
        <v>1072</v>
      </c>
      <c r="AR26" s="41" t="s">
        <v>1072</v>
      </c>
      <c r="AS26" s="41" t="s">
        <v>1072</v>
      </c>
    </row>
    <row r="27" spans="1:45" s="39" customFormat="1" ht="28.5" customHeight="1">
      <c r="A27" s="341" t="s">
        <v>36</v>
      </c>
      <c r="B27" s="340" t="s">
        <v>37</v>
      </c>
      <c r="C27" s="342" t="s">
        <v>24</v>
      </c>
      <c r="D27" s="41" t="s">
        <v>1072</v>
      </c>
      <c r="E27" s="41" t="s">
        <v>1072</v>
      </c>
      <c r="F27" s="41" t="s">
        <v>1072</v>
      </c>
      <c r="G27" s="41" t="s">
        <v>1072</v>
      </c>
      <c r="H27" s="41" t="s">
        <v>1072</v>
      </c>
      <c r="I27" s="41" t="s">
        <v>1072</v>
      </c>
      <c r="J27" s="41" t="s">
        <v>1072</v>
      </c>
      <c r="K27" s="41" t="s">
        <v>1072</v>
      </c>
      <c r="L27" s="41" t="s">
        <v>1072</v>
      </c>
      <c r="M27" s="41" t="s">
        <v>1072</v>
      </c>
      <c r="N27" s="41" t="s">
        <v>1072</v>
      </c>
      <c r="O27" s="41" t="s">
        <v>1072</v>
      </c>
      <c r="P27" s="41" t="s">
        <v>1072</v>
      </c>
      <c r="Q27" s="41" t="s">
        <v>1072</v>
      </c>
      <c r="R27" s="41" t="s">
        <v>1072</v>
      </c>
      <c r="S27" s="41" t="s">
        <v>1072</v>
      </c>
      <c r="T27" s="41" t="s">
        <v>1072</v>
      </c>
      <c r="U27" s="41" t="s">
        <v>1072</v>
      </c>
      <c r="V27" s="41" t="s">
        <v>1072</v>
      </c>
      <c r="W27" s="41" t="s">
        <v>1072</v>
      </c>
      <c r="X27" s="41" t="s">
        <v>1072</v>
      </c>
      <c r="Y27" s="41" t="s">
        <v>1072</v>
      </c>
      <c r="Z27" s="41" t="s">
        <v>1072</v>
      </c>
      <c r="AA27" s="41" t="s">
        <v>1072</v>
      </c>
      <c r="AB27" s="41" t="s">
        <v>1072</v>
      </c>
      <c r="AC27" s="41" t="s">
        <v>1072</v>
      </c>
      <c r="AD27" s="41" t="s">
        <v>1072</v>
      </c>
      <c r="AE27" s="41" t="s">
        <v>1072</v>
      </c>
      <c r="AF27" s="41" t="s">
        <v>1072</v>
      </c>
      <c r="AG27" s="41" t="s">
        <v>1072</v>
      </c>
      <c r="AH27" s="41" t="s">
        <v>1072</v>
      </c>
      <c r="AI27" s="41" t="s">
        <v>1072</v>
      </c>
      <c r="AJ27" s="41" t="s">
        <v>1072</v>
      </c>
      <c r="AK27" s="41" t="s">
        <v>1072</v>
      </c>
      <c r="AL27" s="41" t="s">
        <v>1072</v>
      </c>
      <c r="AM27" s="41" t="s">
        <v>1072</v>
      </c>
      <c r="AN27" s="41" t="s">
        <v>1072</v>
      </c>
      <c r="AO27" s="41" t="s">
        <v>1072</v>
      </c>
      <c r="AP27" s="41" t="s">
        <v>1072</v>
      </c>
      <c r="AQ27" s="41" t="s">
        <v>1072</v>
      </c>
      <c r="AR27" s="41" t="s">
        <v>1072</v>
      </c>
      <c r="AS27" s="41" t="s">
        <v>1072</v>
      </c>
    </row>
    <row r="28" spans="1:45" s="39" customFormat="1" ht="19.5" customHeight="1">
      <c r="A28" s="343" t="s">
        <v>38</v>
      </c>
      <c r="B28" s="344" t="s">
        <v>39</v>
      </c>
      <c r="C28" s="345" t="s">
        <v>40</v>
      </c>
      <c r="D28" s="346" t="s">
        <v>1072</v>
      </c>
      <c r="E28" s="346" t="s">
        <v>1072</v>
      </c>
      <c r="F28" s="346" t="s">
        <v>1072</v>
      </c>
      <c r="G28" s="346" t="s">
        <v>1072</v>
      </c>
      <c r="H28" s="346" t="s">
        <v>1072</v>
      </c>
      <c r="I28" s="346" t="s">
        <v>1072</v>
      </c>
      <c r="J28" s="346" t="s">
        <v>1072</v>
      </c>
      <c r="K28" s="346" t="s">
        <v>1072</v>
      </c>
      <c r="L28" s="346" t="s">
        <v>1072</v>
      </c>
      <c r="M28" s="346" t="s">
        <v>1072</v>
      </c>
      <c r="N28" s="346" t="s">
        <v>1072</v>
      </c>
      <c r="O28" s="346" t="s">
        <v>1072</v>
      </c>
      <c r="P28" s="346" t="s">
        <v>1072</v>
      </c>
      <c r="Q28" s="346" t="s">
        <v>1072</v>
      </c>
      <c r="R28" s="346" t="s">
        <v>1072</v>
      </c>
      <c r="S28" s="346" t="s">
        <v>1072</v>
      </c>
      <c r="T28" s="346" t="s">
        <v>1072</v>
      </c>
      <c r="U28" s="346" t="s">
        <v>1072</v>
      </c>
      <c r="V28" s="346" t="s">
        <v>1072</v>
      </c>
      <c r="W28" s="346" t="s">
        <v>1072</v>
      </c>
      <c r="X28" s="346" t="s">
        <v>1072</v>
      </c>
      <c r="Y28" s="346" t="s">
        <v>1072</v>
      </c>
      <c r="Z28" s="346" t="s">
        <v>1072</v>
      </c>
      <c r="AA28" s="346" t="s">
        <v>1072</v>
      </c>
      <c r="AB28" s="346" t="s">
        <v>1072</v>
      </c>
      <c r="AC28" s="346" t="s">
        <v>1072</v>
      </c>
      <c r="AD28" s="346" t="s">
        <v>1072</v>
      </c>
      <c r="AE28" s="346" t="s">
        <v>1072</v>
      </c>
      <c r="AF28" s="346" t="s">
        <v>1072</v>
      </c>
      <c r="AG28" s="346" t="s">
        <v>1072</v>
      </c>
      <c r="AH28" s="346" t="s">
        <v>1072</v>
      </c>
      <c r="AI28" s="346" t="s">
        <v>1072</v>
      </c>
      <c r="AJ28" s="346" t="s">
        <v>1072</v>
      </c>
      <c r="AK28" s="346" t="s">
        <v>1072</v>
      </c>
      <c r="AL28" s="346" t="s">
        <v>1072</v>
      </c>
      <c r="AM28" s="346" t="s">
        <v>1072</v>
      </c>
      <c r="AN28" s="346" t="s">
        <v>1072</v>
      </c>
      <c r="AO28" s="346" t="s">
        <v>1072</v>
      </c>
      <c r="AP28" s="346" t="s">
        <v>1072</v>
      </c>
      <c r="AQ28" s="346" t="s">
        <v>1072</v>
      </c>
      <c r="AR28" s="346" t="s">
        <v>1072</v>
      </c>
      <c r="AS28" s="346" t="s">
        <v>1072</v>
      </c>
    </row>
    <row r="29" spans="1:45" s="39" customFormat="1" ht="27.75" customHeight="1">
      <c r="A29" s="343" t="s">
        <v>41</v>
      </c>
      <c r="B29" s="344" t="s">
        <v>42</v>
      </c>
      <c r="C29" s="345" t="s">
        <v>43</v>
      </c>
      <c r="D29" s="346" t="s">
        <v>1072</v>
      </c>
      <c r="E29" s="346" t="s">
        <v>1072</v>
      </c>
      <c r="F29" s="346" t="s">
        <v>1072</v>
      </c>
      <c r="G29" s="346" t="s">
        <v>1072</v>
      </c>
      <c r="H29" s="346" t="s">
        <v>1072</v>
      </c>
      <c r="I29" s="346" t="s">
        <v>1072</v>
      </c>
      <c r="J29" s="346" t="s">
        <v>1072</v>
      </c>
      <c r="K29" s="346" t="s">
        <v>1072</v>
      </c>
      <c r="L29" s="346" t="s">
        <v>1072</v>
      </c>
      <c r="M29" s="346" t="s">
        <v>1072</v>
      </c>
      <c r="N29" s="346" t="s">
        <v>1072</v>
      </c>
      <c r="O29" s="346" t="s">
        <v>1072</v>
      </c>
      <c r="P29" s="346" t="s">
        <v>1072</v>
      </c>
      <c r="Q29" s="346" t="s">
        <v>1072</v>
      </c>
      <c r="R29" s="346" t="s">
        <v>1072</v>
      </c>
      <c r="S29" s="346" t="s">
        <v>1072</v>
      </c>
      <c r="T29" s="346" t="s">
        <v>1072</v>
      </c>
      <c r="U29" s="346" t="s">
        <v>1072</v>
      </c>
      <c r="V29" s="346" t="s">
        <v>1072</v>
      </c>
      <c r="W29" s="346" t="s">
        <v>1072</v>
      </c>
      <c r="X29" s="346" t="s">
        <v>1072</v>
      </c>
      <c r="Y29" s="346" t="s">
        <v>1072</v>
      </c>
      <c r="Z29" s="346" t="s">
        <v>1072</v>
      </c>
      <c r="AA29" s="346" t="s">
        <v>1072</v>
      </c>
      <c r="AB29" s="346" t="s">
        <v>1072</v>
      </c>
      <c r="AC29" s="346" t="s">
        <v>1072</v>
      </c>
      <c r="AD29" s="346" t="s">
        <v>1072</v>
      </c>
      <c r="AE29" s="346" t="s">
        <v>1072</v>
      </c>
      <c r="AF29" s="346" t="s">
        <v>1072</v>
      </c>
      <c r="AG29" s="346" t="s">
        <v>1072</v>
      </c>
      <c r="AH29" s="346" t="s">
        <v>1072</v>
      </c>
      <c r="AI29" s="346" t="s">
        <v>1072</v>
      </c>
      <c r="AJ29" s="346" t="s">
        <v>1072</v>
      </c>
      <c r="AK29" s="346" t="s">
        <v>1072</v>
      </c>
      <c r="AL29" s="346" t="s">
        <v>1072</v>
      </c>
      <c r="AM29" s="346" t="s">
        <v>1072</v>
      </c>
      <c r="AN29" s="346" t="s">
        <v>1072</v>
      </c>
      <c r="AO29" s="346" t="s">
        <v>1072</v>
      </c>
      <c r="AP29" s="346" t="s">
        <v>1072</v>
      </c>
      <c r="AQ29" s="346" t="s">
        <v>1072</v>
      </c>
      <c r="AR29" s="346" t="s">
        <v>1072</v>
      </c>
      <c r="AS29" s="346" t="s">
        <v>1072</v>
      </c>
    </row>
    <row r="30" spans="1:45" s="39" customFormat="1" ht="31.5" customHeight="1">
      <c r="A30" s="341" t="s">
        <v>44</v>
      </c>
      <c r="B30" s="340" t="s">
        <v>45</v>
      </c>
      <c r="C30" s="342" t="s">
        <v>24</v>
      </c>
      <c r="D30" s="41" t="s">
        <v>1072</v>
      </c>
      <c r="E30" s="41" t="s">
        <v>1072</v>
      </c>
      <c r="F30" s="41" t="s">
        <v>1072</v>
      </c>
      <c r="G30" s="41" t="s">
        <v>1072</v>
      </c>
      <c r="H30" s="41" t="s">
        <v>1072</v>
      </c>
      <c r="I30" s="41" t="s">
        <v>1072</v>
      </c>
      <c r="J30" s="41" t="s">
        <v>1072</v>
      </c>
      <c r="K30" s="41" t="s">
        <v>1072</v>
      </c>
      <c r="L30" s="41" t="s">
        <v>1072</v>
      </c>
      <c r="M30" s="41" t="s">
        <v>1072</v>
      </c>
      <c r="N30" s="41" t="s">
        <v>1072</v>
      </c>
      <c r="O30" s="41" t="s">
        <v>1072</v>
      </c>
      <c r="P30" s="41" t="s">
        <v>1072</v>
      </c>
      <c r="Q30" s="41" t="s">
        <v>1072</v>
      </c>
      <c r="R30" s="41" t="s">
        <v>1072</v>
      </c>
      <c r="S30" s="41" t="s">
        <v>1072</v>
      </c>
      <c r="T30" s="41" t="s">
        <v>1072</v>
      </c>
      <c r="U30" s="41" t="s">
        <v>1072</v>
      </c>
      <c r="V30" s="41" t="s">
        <v>1072</v>
      </c>
      <c r="W30" s="41" t="s">
        <v>1072</v>
      </c>
      <c r="X30" s="41" t="s">
        <v>1072</v>
      </c>
      <c r="Y30" s="41" t="s">
        <v>1072</v>
      </c>
      <c r="Z30" s="41" t="s">
        <v>1072</v>
      </c>
      <c r="AA30" s="41" t="s">
        <v>1072</v>
      </c>
      <c r="AB30" s="41" t="s">
        <v>1072</v>
      </c>
      <c r="AC30" s="41" t="s">
        <v>1072</v>
      </c>
      <c r="AD30" s="41" t="s">
        <v>1072</v>
      </c>
      <c r="AE30" s="41" t="s">
        <v>1072</v>
      </c>
      <c r="AF30" s="41" t="s">
        <v>1072</v>
      </c>
      <c r="AG30" s="41" t="s">
        <v>1072</v>
      </c>
      <c r="AH30" s="41" t="s">
        <v>1072</v>
      </c>
      <c r="AI30" s="41" t="s">
        <v>1072</v>
      </c>
      <c r="AJ30" s="41" t="s">
        <v>1072</v>
      </c>
      <c r="AK30" s="41" t="s">
        <v>1072</v>
      </c>
      <c r="AL30" s="41" t="s">
        <v>1072</v>
      </c>
      <c r="AM30" s="41" t="s">
        <v>1072</v>
      </c>
      <c r="AN30" s="41" t="s">
        <v>1072</v>
      </c>
      <c r="AO30" s="41" t="s">
        <v>1072</v>
      </c>
      <c r="AP30" s="41" t="s">
        <v>1072</v>
      </c>
      <c r="AQ30" s="41" t="s">
        <v>1072</v>
      </c>
      <c r="AR30" s="41" t="s">
        <v>1072</v>
      </c>
      <c r="AS30" s="41" t="s">
        <v>1072</v>
      </c>
    </row>
    <row r="31" spans="1:45" s="39" customFormat="1" ht="27" customHeight="1">
      <c r="A31" s="347" t="s">
        <v>46</v>
      </c>
      <c r="B31" s="344" t="s">
        <v>47</v>
      </c>
      <c r="C31" s="345" t="s">
        <v>48</v>
      </c>
      <c r="D31" s="41" t="s">
        <v>1072</v>
      </c>
      <c r="E31" s="41" t="s">
        <v>1072</v>
      </c>
      <c r="F31" s="41" t="s">
        <v>1072</v>
      </c>
      <c r="G31" s="41" t="s">
        <v>1072</v>
      </c>
      <c r="H31" s="41" t="s">
        <v>1072</v>
      </c>
      <c r="I31" s="41" t="s">
        <v>1072</v>
      </c>
      <c r="J31" s="41" t="s">
        <v>1072</v>
      </c>
      <c r="K31" s="41" t="s">
        <v>1072</v>
      </c>
      <c r="L31" s="41" t="s">
        <v>1072</v>
      </c>
      <c r="M31" s="41" t="s">
        <v>1072</v>
      </c>
      <c r="N31" s="41" t="s">
        <v>1072</v>
      </c>
      <c r="O31" s="41" t="s">
        <v>1072</v>
      </c>
      <c r="P31" s="41" t="s">
        <v>1072</v>
      </c>
      <c r="Q31" s="41" t="s">
        <v>1072</v>
      </c>
      <c r="R31" s="41" t="s">
        <v>1072</v>
      </c>
      <c r="S31" s="41" t="s">
        <v>1072</v>
      </c>
      <c r="T31" s="41" t="s">
        <v>1072</v>
      </c>
      <c r="U31" s="41" t="s">
        <v>1072</v>
      </c>
      <c r="V31" s="41" t="s">
        <v>1072</v>
      </c>
      <c r="W31" s="41" t="s">
        <v>1072</v>
      </c>
      <c r="X31" s="41" t="s">
        <v>1072</v>
      </c>
      <c r="Y31" s="41" t="s">
        <v>1072</v>
      </c>
      <c r="Z31" s="41" t="s">
        <v>1072</v>
      </c>
      <c r="AA31" s="41" t="s">
        <v>1072</v>
      </c>
      <c r="AB31" s="41" t="s">
        <v>1072</v>
      </c>
      <c r="AC31" s="41" t="s">
        <v>1072</v>
      </c>
      <c r="AD31" s="41" t="s">
        <v>1072</v>
      </c>
      <c r="AE31" s="41" t="s">
        <v>1072</v>
      </c>
      <c r="AF31" s="41" t="s">
        <v>1072</v>
      </c>
      <c r="AG31" s="41" t="s">
        <v>1072</v>
      </c>
      <c r="AH31" s="41" t="s">
        <v>1072</v>
      </c>
      <c r="AI31" s="41" t="s">
        <v>1072</v>
      </c>
      <c r="AJ31" s="41" t="s">
        <v>1072</v>
      </c>
      <c r="AK31" s="41" t="s">
        <v>1072</v>
      </c>
      <c r="AL31" s="41" t="s">
        <v>1072</v>
      </c>
      <c r="AM31" s="41" t="s">
        <v>1072</v>
      </c>
      <c r="AN31" s="41" t="s">
        <v>1072</v>
      </c>
      <c r="AO31" s="41" t="s">
        <v>1072</v>
      </c>
      <c r="AP31" s="41" t="s">
        <v>1072</v>
      </c>
      <c r="AQ31" s="41" t="s">
        <v>1072</v>
      </c>
      <c r="AR31" s="41" t="s">
        <v>1072</v>
      </c>
      <c r="AS31" s="41" t="s">
        <v>1072</v>
      </c>
    </row>
    <row r="32" spans="1:45" s="39" customFormat="1" ht="36" customHeight="1">
      <c r="A32" s="339" t="s">
        <v>49</v>
      </c>
      <c r="B32" s="340" t="s">
        <v>50</v>
      </c>
      <c r="C32" s="342" t="s">
        <v>24</v>
      </c>
      <c r="D32" s="41" t="s">
        <v>1072</v>
      </c>
      <c r="E32" s="41" t="s">
        <v>1072</v>
      </c>
      <c r="F32" s="41" t="s">
        <v>1072</v>
      </c>
      <c r="G32" s="41" t="s">
        <v>1072</v>
      </c>
      <c r="H32" s="41" t="s">
        <v>1072</v>
      </c>
      <c r="I32" s="41" t="s">
        <v>1072</v>
      </c>
      <c r="J32" s="41" t="s">
        <v>1072</v>
      </c>
      <c r="K32" s="41" t="s">
        <v>1072</v>
      </c>
      <c r="L32" s="41" t="s">
        <v>1072</v>
      </c>
      <c r="M32" s="41" t="s">
        <v>1072</v>
      </c>
      <c r="N32" s="41" t="s">
        <v>1072</v>
      </c>
      <c r="O32" s="41" t="s">
        <v>1072</v>
      </c>
      <c r="P32" s="41" t="s">
        <v>1072</v>
      </c>
      <c r="Q32" s="41" t="s">
        <v>1072</v>
      </c>
      <c r="R32" s="41" t="s">
        <v>1072</v>
      </c>
      <c r="S32" s="41" t="s">
        <v>1072</v>
      </c>
      <c r="T32" s="41" t="s">
        <v>1072</v>
      </c>
      <c r="U32" s="41" t="s">
        <v>1072</v>
      </c>
      <c r="V32" s="41" t="s">
        <v>1072</v>
      </c>
      <c r="W32" s="41" t="s">
        <v>1072</v>
      </c>
      <c r="X32" s="41" t="s">
        <v>1072</v>
      </c>
      <c r="Y32" s="41" t="s">
        <v>1072</v>
      </c>
      <c r="Z32" s="41" t="s">
        <v>1072</v>
      </c>
      <c r="AA32" s="41" t="s">
        <v>1072</v>
      </c>
      <c r="AB32" s="41" t="s">
        <v>1072</v>
      </c>
      <c r="AC32" s="41" t="s">
        <v>1072</v>
      </c>
      <c r="AD32" s="41" t="s">
        <v>1072</v>
      </c>
      <c r="AE32" s="41" t="s">
        <v>1072</v>
      </c>
      <c r="AF32" s="41" t="s">
        <v>1072</v>
      </c>
      <c r="AG32" s="41" t="s">
        <v>1072</v>
      </c>
      <c r="AH32" s="41" t="s">
        <v>1072</v>
      </c>
      <c r="AI32" s="41" t="s">
        <v>1072</v>
      </c>
      <c r="AJ32" s="41" t="s">
        <v>1072</v>
      </c>
      <c r="AK32" s="41" t="s">
        <v>1072</v>
      </c>
      <c r="AL32" s="41" t="s">
        <v>1072</v>
      </c>
      <c r="AM32" s="41" t="s">
        <v>1072</v>
      </c>
      <c r="AN32" s="41" t="s">
        <v>1072</v>
      </c>
      <c r="AO32" s="41" t="s">
        <v>1072</v>
      </c>
      <c r="AP32" s="41" t="s">
        <v>1072</v>
      </c>
      <c r="AQ32" s="41" t="s">
        <v>1072</v>
      </c>
      <c r="AR32" s="41" t="s">
        <v>1072</v>
      </c>
      <c r="AS32" s="41" t="s">
        <v>1072</v>
      </c>
    </row>
    <row r="33" spans="1:45" s="39" customFormat="1" ht="27.75" customHeight="1">
      <c r="A33" s="347" t="s">
        <v>51</v>
      </c>
      <c r="B33" s="344" t="s">
        <v>52</v>
      </c>
      <c r="C33" s="345" t="s">
        <v>53</v>
      </c>
      <c r="D33" s="41" t="s">
        <v>1072</v>
      </c>
      <c r="E33" s="41" t="s">
        <v>1072</v>
      </c>
      <c r="F33" s="41" t="s">
        <v>1072</v>
      </c>
      <c r="G33" s="41" t="s">
        <v>1072</v>
      </c>
      <c r="H33" s="41" t="s">
        <v>1072</v>
      </c>
      <c r="I33" s="41" t="s">
        <v>1072</v>
      </c>
      <c r="J33" s="41" t="s">
        <v>1072</v>
      </c>
      <c r="K33" s="41" t="s">
        <v>1072</v>
      </c>
      <c r="L33" s="41" t="s">
        <v>1072</v>
      </c>
      <c r="M33" s="41" t="s">
        <v>1072</v>
      </c>
      <c r="N33" s="41" t="s">
        <v>1072</v>
      </c>
      <c r="O33" s="41" t="s">
        <v>1072</v>
      </c>
      <c r="P33" s="41" t="s">
        <v>1072</v>
      </c>
      <c r="Q33" s="41" t="s">
        <v>1072</v>
      </c>
      <c r="R33" s="41" t="s">
        <v>1072</v>
      </c>
      <c r="S33" s="41" t="s">
        <v>1072</v>
      </c>
      <c r="T33" s="41" t="s">
        <v>1072</v>
      </c>
      <c r="U33" s="41" t="s">
        <v>1072</v>
      </c>
      <c r="V33" s="41" t="s">
        <v>1072</v>
      </c>
      <c r="W33" s="41" t="s">
        <v>1072</v>
      </c>
      <c r="X33" s="41" t="s">
        <v>1072</v>
      </c>
      <c r="Y33" s="41" t="s">
        <v>1072</v>
      </c>
      <c r="Z33" s="41" t="s">
        <v>1072</v>
      </c>
      <c r="AA33" s="41" t="s">
        <v>1072</v>
      </c>
      <c r="AB33" s="41" t="s">
        <v>1072</v>
      </c>
      <c r="AC33" s="41" t="s">
        <v>1072</v>
      </c>
      <c r="AD33" s="41" t="s">
        <v>1072</v>
      </c>
      <c r="AE33" s="41" t="s">
        <v>1072</v>
      </c>
      <c r="AF33" s="41" t="s">
        <v>1072</v>
      </c>
      <c r="AG33" s="41" t="s">
        <v>1072</v>
      </c>
      <c r="AH33" s="41" t="s">
        <v>1072</v>
      </c>
      <c r="AI33" s="41" t="s">
        <v>1072</v>
      </c>
      <c r="AJ33" s="41" t="s">
        <v>1072</v>
      </c>
      <c r="AK33" s="41" t="s">
        <v>1072</v>
      </c>
      <c r="AL33" s="41" t="s">
        <v>1072</v>
      </c>
      <c r="AM33" s="41" t="s">
        <v>1072</v>
      </c>
      <c r="AN33" s="41" t="s">
        <v>1072</v>
      </c>
      <c r="AO33" s="41" t="s">
        <v>1072</v>
      </c>
      <c r="AP33" s="41" t="s">
        <v>1072</v>
      </c>
      <c r="AQ33" s="41" t="s">
        <v>1072</v>
      </c>
      <c r="AR33" s="41" t="s">
        <v>1072</v>
      </c>
      <c r="AS33" s="41" t="s">
        <v>1072</v>
      </c>
    </row>
    <row r="34" spans="1:45" s="39" customFormat="1" ht="42.75" customHeight="1">
      <c r="A34" s="341" t="s">
        <v>54</v>
      </c>
      <c r="B34" s="340" t="s">
        <v>55</v>
      </c>
      <c r="C34" s="342" t="s">
        <v>24</v>
      </c>
      <c r="D34" s="41" t="s">
        <v>1072</v>
      </c>
      <c r="E34" s="41" t="s">
        <v>1072</v>
      </c>
      <c r="F34" s="41" t="s">
        <v>1072</v>
      </c>
      <c r="G34" s="41" t="s">
        <v>1072</v>
      </c>
      <c r="H34" s="41" t="s">
        <v>1072</v>
      </c>
      <c r="I34" s="41" t="s">
        <v>1072</v>
      </c>
      <c r="J34" s="41" t="s">
        <v>1072</v>
      </c>
      <c r="K34" s="41" t="s">
        <v>1072</v>
      </c>
      <c r="L34" s="41" t="s">
        <v>1072</v>
      </c>
      <c r="M34" s="41" t="s">
        <v>1072</v>
      </c>
      <c r="N34" s="41" t="s">
        <v>1072</v>
      </c>
      <c r="O34" s="41" t="s">
        <v>1072</v>
      </c>
      <c r="P34" s="41" t="s">
        <v>1072</v>
      </c>
      <c r="Q34" s="41" t="s">
        <v>1072</v>
      </c>
      <c r="R34" s="41" t="s">
        <v>1072</v>
      </c>
      <c r="S34" s="41" t="s">
        <v>1072</v>
      </c>
      <c r="T34" s="41" t="s">
        <v>1072</v>
      </c>
      <c r="U34" s="41" t="s">
        <v>1072</v>
      </c>
      <c r="V34" s="41" t="s">
        <v>1072</v>
      </c>
      <c r="W34" s="41" t="s">
        <v>1072</v>
      </c>
      <c r="X34" s="41" t="s">
        <v>1072</v>
      </c>
      <c r="Y34" s="41" t="s">
        <v>1072</v>
      </c>
      <c r="Z34" s="41" t="s">
        <v>1072</v>
      </c>
      <c r="AA34" s="41" t="s">
        <v>1072</v>
      </c>
      <c r="AB34" s="41" t="s">
        <v>1072</v>
      </c>
      <c r="AC34" s="41" t="s">
        <v>1072</v>
      </c>
      <c r="AD34" s="41" t="s">
        <v>1072</v>
      </c>
      <c r="AE34" s="41" t="s">
        <v>1072</v>
      </c>
      <c r="AF34" s="41" t="s">
        <v>1072</v>
      </c>
      <c r="AG34" s="41" t="s">
        <v>1072</v>
      </c>
      <c r="AH34" s="41" t="s">
        <v>1072</v>
      </c>
      <c r="AI34" s="41" t="s">
        <v>1072</v>
      </c>
      <c r="AJ34" s="41" t="s">
        <v>1072</v>
      </c>
      <c r="AK34" s="41" t="s">
        <v>1072</v>
      </c>
      <c r="AL34" s="41" t="s">
        <v>1072</v>
      </c>
      <c r="AM34" s="41" t="s">
        <v>1072</v>
      </c>
      <c r="AN34" s="41" t="s">
        <v>1072</v>
      </c>
      <c r="AO34" s="41" t="s">
        <v>1072</v>
      </c>
      <c r="AP34" s="41" t="s">
        <v>1072</v>
      </c>
      <c r="AQ34" s="41" t="s">
        <v>1072</v>
      </c>
      <c r="AR34" s="41" t="s">
        <v>1072</v>
      </c>
      <c r="AS34" s="41" t="s">
        <v>1072</v>
      </c>
    </row>
    <row r="35" spans="1:45" s="39" customFormat="1" ht="43.5" customHeight="1">
      <c r="A35" s="341" t="s">
        <v>56</v>
      </c>
      <c r="B35" s="340" t="s">
        <v>57</v>
      </c>
      <c r="C35" s="342" t="s">
        <v>24</v>
      </c>
      <c r="D35" s="41" t="s">
        <v>1072</v>
      </c>
      <c r="E35" s="41" t="s">
        <v>1072</v>
      </c>
      <c r="F35" s="41" t="s">
        <v>1072</v>
      </c>
      <c r="G35" s="41" t="s">
        <v>1072</v>
      </c>
      <c r="H35" s="41" t="s">
        <v>1072</v>
      </c>
      <c r="I35" s="41" t="s">
        <v>1072</v>
      </c>
      <c r="J35" s="41" t="s">
        <v>1072</v>
      </c>
      <c r="K35" s="41" t="s">
        <v>1072</v>
      </c>
      <c r="L35" s="41" t="s">
        <v>1072</v>
      </c>
      <c r="M35" s="41" t="s">
        <v>1072</v>
      </c>
      <c r="N35" s="41" t="s">
        <v>1072</v>
      </c>
      <c r="O35" s="41" t="s">
        <v>1072</v>
      </c>
      <c r="P35" s="41" t="s">
        <v>1072</v>
      </c>
      <c r="Q35" s="41" t="s">
        <v>1072</v>
      </c>
      <c r="R35" s="41" t="s">
        <v>1072</v>
      </c>
      <c r="S35" s="41" t="s">
        <v>1072</v>
      </c>
      <c r="T35" s="41" t="s">
        <v>1072</v>
      </c>
      <c r="U35" s="41" t="s">
        <v>1072</v>
      </c>
      <c r="V35" s="41" t="s">
        <v>1072</v>
      </c>
      <c r="W35" s="41" t="s">
        <v>1072</v>
      </c>
      <c r="X35" s="41" t="s">
        <v>1072</v>
      </c>
      <c r="Y35" s="41" t="s">
        <v>1072</v>
      </c>
      <c r="Z35" s="41" t="s">
        <v>1072</v>
      </c>
      <c r="AA35" s="41" t="s">
        <v>1072</v>
      </c>
      <c r="AB35" s="41" t="s">
        <v>1072</v>
      </c>
      <c r="AC35" s="41" t="s">
        <v>1072</v>
      </c>
      <c r="AD35" s="41" t="s">
        <v>1072</v>
      </c>
      <c r="AE35" s="41" t="s">
        <v>1072</v>
      </c>
      <c r="AF35" s="41" t="s">
        <v>1072</v>
      </c>
      <c r="AG35" s="41" t="s">
        <v>1072</v>
      </c>
      <c r="AH35" s="41" t="s">
        <v>1072</v>
      </c>
      <c r="AI35" s="41" t="s">
        <v>1072</v>
      </c>
      <c r="AJ35" s="41" t="s">
        <v>1072</v>
      </c>
      <c r="AK35" s="41" t="s">
        <v>1072</v>
      </c>
      <c r="AL35" s="41" t="s">
        <v>1072</v>
      </c>
      <c r="AM35" s="41" t="s">
        <v>1072</v>
      </c>
      <c r="AN35" s="41" t="s">
        <v>1072</v>
      </c>
      <c r="AO35" s="41" t="s">
        <v>1072</v>
      </c>
      <c r="AP35" s="41" t="s">
        <v>1072</v>
      </c>
      <c r="AQ35" s="41" t="s">
        <v>1072</v>
      </c>
      <c r="AR35" s="41" t="s">
        <v>1072</v>
      </c>
      <c r="AS35" s="41" t="s">
        <v>1072</v>
      </c>
    </row>
    <row r="36" spans="1:45" s="39" customFormat="1" ht="41.25" customHeight="1">
      <c r="A36" s="347" t="s">
        <v>58</v>
      </c>
      <c r="B36" s="344" t="s">
        <v>59</v>
      </c>
      <c r="C36" s="345" t="s">
        <v>60</v>
      </c>
      <c r="D36" s="41" t="s">
        <v>1072</v>
      </c>
      <c r="E36" s="41" t="s">
        <v>1072</v>
      </c>
      <c r="F36" s="41" t="s">
        <v>1072</v>
      </c>
      <c r="G36" s="41" t="s">
        <v>1072</v>
      </c>
      <c r="H36" s="41" t="s">
        <v>1072</v>
      </c>
      <c r="I36" s="41" t="s">
        <v>1072</v>
      </c>
      <c r="J36" s="41" t="s">
        <v>1072</v>
      </c>
      <c r="K36" s="41" t="s">
        <v>1072</v>
      </c>
      <c r="L36" s="41" t="s">
        <v>1072</v>
      </c>
      <c r="M36" s="41" t="s">
        <v>1072</v>
      </c>
      <c r="N36" s="41" t="s">
        <v>1072</v>
      </c>
      <c r="O36" s="41" t="s">
        <v>1072</v>
      </c>
      <c r="P36" s="41" t="s">
        <v>1072</v>
      </c>
      <c r="Q36" s="41" t="s">
        <v>1072</v>
      </c>
      <c r="R36" s="41" t="s">
        <v>1072</v>
      </c>
      <c r="S36" s="41" t="s">
        <v>1072</v>
      </c>
      <c r="T36" s="41" t="s">
        <v>1072</v>
      </c>
      <c r="U36" s="41" t="s">
        <v>1072</v>
      </c>
      <c r="V36" s="41" t="s">
        <v>1072</v>
      </c>
      <c r="W36" s="41" t="s">
        <v>1072</v>
      </c>
      <c r="X36" s="41" t="s">
        <v>1072</v>
      </c>
      <c r="Y36" s="41" t="s">
        <v>1072</v>
      </c>
      <c r="Z36" s="41" t="s">
        <v>1072</v>
      </c>
      <c r="AA36" s="41" t="s">
        <v>1072</v>
      </c>
      <c r="AB36" s="41" t="s">
        <v>1072</v>
      </c>
      <c r="AC36" s="41" t="s">
        <v>1072</v>
      </c>
      <c r="AD36" s="41" t="s">
        <v>1072</v>
      </c>
      <c r="AE36" s="41" t="s">
        <v>1072</v>
      </c>
      <c r="AF36" s="41" t="s">
        <v>1072</v>
      </c>
      <c r="AG36" s="41" t="s">
        <v>1072</v>
      </c>
      <c r="AH36" s="41" t="s">
        <v>1072</v>
      </c>
      <c r="AI36" s="41" t="s">
        <v>1072</v>
      </c>
      <c r="AJ36" s="41" t="s">
        <v>1072</v>
      </c>
      <c r="AK36" s="41" t="s">
        <v>1072</v>
      </c>
      <c r="AL36" s="41" t="s">
        <v>1072</v>
      </c>
      <c r="AM36" s="41" t="s">
        <v>1072</v>
      </c>
      <c r="AN36" s="41" t="s">
        <v>1072</v>
      </c>
      <c r="AO36" s="41" t="s">
        <v>1072</v>
      </c>
      <c r="AP36" s="41" t="s">
        <v>1072</v>
      </c>
      <c r="AQ36" s="41" t="s">
        <v>1072</v>
      </c>
      <c r="AR36" s="41" t="s">
        <v>1072</v>
      </c>
      <c r="AS36" s="41" t="s">
        <v>1072</v>
      </c>
    </row>
    <row r="37" spans="1:45" s="39" customFormat="1" ht="29.25" customHeight="1">
      <c r="A37" s="341" t="s">
        <v>61</v>
      </c>
      <c r="B37" s="340" t="s">
        <v>62</v>
      </c>
      <c r="C37" s="338" t="s">
        <v>24</v>
      </c>
      <c r="D37" s="41" t="s">
        <v>1072</v>
      </c>
      <c r="E37" s="41" t="s">
        <v>1072</v>
      </c>
      <c r="F37" s="41" t="s">
        <v>1072</v>
      </c>
      <c r="G37" s="41" t="s">
        <v>1072</v>
      </c>
      <c r="H37" s="41" t="s">
        <v>1072</v>
      </c>
      <c r="I37" s="41" t="s">
        <v>1072</v>
      </c>
      <c r="J37" s="41" t="s">
        <v>1072</v>
      </c>
      <c r="K37" s="41" t="s">
        <v>1072</v>
      </c>
      <c r="L37" s="41" t="s">
        <v>1072</v>
      </c>
      <c r="M37" s="41" t="s">
        <v>1072</v>
      </c>
      <c r="N37" s="41" t="s">
        <v>1072</v>
      </c>
      <c r="O37" s="41" t="s">
        <v>1072</v>
      </c>
      <c r="P37" s="41" t="s">
        <v>1072</v>
      </c>
      <c r="Q37" s="41" t="s">
        <v>1072</v>
      </c>
      <c r="R37" s="41" t="s">
        <v>1072</v>
      </c>
      <c r="S37" s="41" t="s">
        <v>1072</v>
      </c>
      <c r="T37" s="41" t="s">
        <v>1072</v>
      </c>
      <c r="U37" s="41" t="s">
        <v>1072</v>
      </c>
      <c r="V37" s="41" t="s">
        <v>1072</v>
      </c>
      <c r="W37" s="41" t="s">
        <v>1072</v>
      </c>
      <c r="X37" s="41" t="s">
        <v>1072</v>
      </c>
      <c r="Y37" s="41" t="s">
        <v>1072</v>
      </c>
      <c r="Z37" s="41" t="s">
        <v>1072</v>
      </c>
      <c r="AA37" s="41" t="s">
        <v>1072</v>
      </c>
      <c r="AB37" s="41" t="s">
        <v>1072</v>
      </c>
      <c r="AC37" s="41" t="s">
        <v>1072</v>
      </c>
      <c r="AD37" s="41" t="s">
        <v>1072</v>
      </c>
      <c r="AE37" s="41" t="s">
        <v>1072</v>
      </c>
      <c r="AF37" s="41" t="s">
        <v>1072</v>
      </c>
      <c r="AG37" s="41" t="s">
        <v>1072</v>
      </c>
      <c r="AH37" s="41" t="s">
        <v>1072</v>
      </c>
      <c r="AI37" s="41" t="s">
        <v>1072</v>
      </c>
      <c r="AJ37" s="41" t="s">
        <v>1072</v>
      </c>
      <c r="AK37" s="41" t="s">
        <v>1072</v>
      </c>
      <c r="AL37" s="41" t="s">
        <v>1072</v>
      </c>
      <c r="AM37" s="41" t="s">
        <v>1072</v>
      </c>
      <c r="AN37" s="41" t="s">
        <v>1072</v>
      </c>
      <c r="AO37" s="41" t="s">
        <v>1072</v>
      </c>
      <c r="AP37" s="41" t="s">
        <v>1072</v>
      </c>
      <c r="AQ37" s="41" t="s">
        <v>1072</v>
      </c>
      <c r="AR37" s="41" t="s">
        <v>1072</v>
      </c>
      <c r="AS37" s="41" t="s">
        <v>1072</v>
      </c>
    </row>
    <row r="38" spans="1:45" s="39" customFormat="1" ht="38.25" customHeight="1">
      <c r="A38" s="347" t="s">
        <v>63</v>
      </c>
      <c r="B38" s="348" t="s">
        <v>64</v>
      </c>
      <c r="C38" s="345" t="s">
        <v>65</v>
      </c>
      <c r="D38" s="41" t="s">
        <v>1072</v>
      </c>
      <c r="E38" s="41" t="s">
        <v>1072</v>
      </c>
      <c r="F38" s="41" t="s">
        <v>1072</v>
      </c>
      <c r="G38" s="41" t="s">
        <v>1072</v>
      </c>
      <c r="H38" s="41" t="s">
        <v>1072</v>
      </c>
      <c r="I38" s="41" t="s">
        <v>1072</v>
      </c>
      <c r="J38" s="41" t="s">
        <v>1072</v>
      </c>
      <c r="K38" s="41" t="s">
        <v>1072</v>
      </c>
      <c r="L38" s="41" t="s">
        <v>1072</v>
      </c>
      <c r="M38" s="41" t="s">
        <v>1072</v>
      </c>
      <c r="N38" s="41" t="s">
        <v>1072</v>
      </c>
      <c r="O38" s="41" t="s">
        <v>1072</v>
      </c>
      <c r="P38" s="41" t="s">
        <v>1072</v>
      </c>
      <c r="Q38" s="41" t="s">
        <v>1072</v>
      </c>
      <c r="R38" s="41" t="s">
        <v>1072</v>
      </c>
      <c r="S38" s="41" t="s">
        <v>1072</v>
      </c>
      <c r="T38" s="41" t="s">
        <v>1072</v>
      </c>
      <c r="U38" s="41" t="s">
        <v>1072</v>
      </c>
      <c r="V38" s="41" t="s">
        <v>1072</v>
      </c>
      <c r="W38" s="41" t="s">
        <v>1072</v>
      </c>
      <c r="X38" s="41" t="s">
        <v>1072</v>
      </c>
      <c r="Y38" s="41" t="s">
        <v>1072</v>
      </c>
      <c r="Z38" s="41" t="s">
        <v>1072</v>
      </c>
      <c r="AA38" s="41" t="s">
        <v>1072</v>
      </c>
      <c r="AB38" s="41" t="s">
        <v>1072</v>
      </c>
      <c r="AC38" s="41" t="s">
        <v>1072</v>
      </c>
      <c r="AD38" s="41" t="s">
        <v>1072</v>
      </c>
      <c r="AE38" s="41" t="s">
        <v>1072</v>
      </c>
      <c r="AF38" s="41" t="s">
        <v>1072</v>
      </c>
      <c r="AG38" s="41" t="s">
        <v>1072</v>
      </c>
      <c r="AH38" s="41" t="s">
        <v>1072</v>
      </c>
      <c r="AI38" s="41" t="s">
        <v>1072</v>
      </c>
      <c r="AJ38" s="41" t="s">
        <v>1072</v>
      </c>
      <c r="AK38" s="41" t="s">
        <v>1072</v>
      </c>
      <c r="AL38" s="41" t="s">
        <v>1072</v>
      </c>
      <c r="AM38" s="41" t="s">
        <v>1072</v>
      </c>
      <c r="AN38" s="41" t="s">
        <v>1072</v>
      </c>
      <c r="AO38" s="41" t="s">
        <v>1072</v>
      </c>
      <c r="AP38" s="41" t="s">
        <v>1072</v>
      </c>
      <c r="AQ38" s="41" t="s">
        <v>1072</v>
      </c>
      <c r="AR38" s="41" t="s">
        <v>1072</v>
      </c>
      <c r="AS38" s="41" t="s">
        <v>1072</v>
      </c>
    </row>
    <row r="39" spans="1:45" s="39" customFormat="1" ht="32.25" customHeight="1">
      <c r="A39" s="347" t="s">
        <v>66</v>
      </c>
      <c r="B39" s="348" t="s">
        <v>67</v>
      </c>
      <c r="C39" s="345" t="s">
        <v>68</v>
      </c>
      <c r="D39" s="41" t="s">
        <v>1072</v>
      </c>
      <c r="E39" s="41" t="s">
        <v>1072</v>
      </c>
      <c r="F39" s="41" t="s">
        <v>1072</v>
      </c>
      <c r="G39" s="41" t="s">
        <v>1072</v>
      </c>
      <c r="H39" s="41" t="s">
        <v>1072</v>
      </c>
      <c r="I39" s="41" t="s">
        <v>1072</v>
      </c>
      <c r="J39" s="41" t="s">
        <v>1072</v>
      </c>
      <c r="K39" s="41" t="s">
        <v>1072</v>
      </c>
      <c r="L39" s="41" t="s">
        <v>1072</v>
      </c>
      <c r="M39" s="41" t="s">
        <v>1072</v>
      </c>
      <c r="N39" s="41" t="s">
        <v>1072</v>
      </c>
      <c r="O39" s="41" t="s">
        <v>1072</v>
      </c>
      <c r="P39" s="41" t="s">
        <v>1072</v>
      </c>
      <c r="Q39" s="41" t="s">
        <v>1072</v>
      </c>
      <c r="R39" s="41" t="s">
        <v>1072</v>
      </c>
      <c r="S39" s="41" t="s">
        <v>1072</v>
      </c>
      <c r="T39" s="41" t="s">
        <v>1072</v>
      </c>
      <c r="U39" s="41" t="s">
        <v>1072</v>
      </c>
      <c r="V39" s="41" t="s">
        <v>1072</v>
      </c>
      <c r="W39" s="41" t="s">
        <v>1072</v>
      </c>
      <c r="X39" s="41" t="s">
        <v>1072</v>
      </c>
      <c r="Y39" s="41" t="s">
        <v>1072</v>
      </c>
      <c r="Z39" s="41" t="s">
        <v>1072</v>
      </c>
      <c r="AA39" s="41" t="s">
        <v>1072</v>
      </c>
      <c r="AB39" s="41" t="s">
        <v>1072</v>
      </c>
      <c r="AC39" s="41" t="s">
        <v>1072</v>
      </c>
      <c r="AD39" s="41" t="s">
        <v>1072</v>
      </c>
      <c r="AE39" s="41" t="s">
        <v>1072</v>
      </c>
      <c r="AF39" s="41" t="s">
        <v>1072</v>
      </c>
      <c r="AG39" s="41" t="s">
        <v>1072</v>
      </c>
      <c r="AH39" s="41" t="s">
        <v>1072</v>
      </c>
      <c r="AI39" s="41" t="s">
        <v>1072</v>
      </c>
      <c r="AJ39" s="41" t="s">
        <v>1072</v>
      </c>
      <c r="AK39" s="41" t="s">
        <v>1072</v>
      </c>
      <c r="AL39" s="41" t="s">
        <v>1072</v>
      </c>
      <c r="AM39" s="41" t="s">
        <v>1072</v>
      </c>
      <c r="AN39" s="41" t="s">
        <v>1072</v>
      </c>
      <c r="AO39" s="41" t="s">
        <v>1072</v>
      </c>
      <c r="AP39" s="41" t="s">
        <v>1072</v>
      </c>
      <c r="AQ39" s="41" t="s">
        <v>1072</v>
      </c>
      <c r="AR39" s="41" t="s">
        <v>1072</v>
      </c>
      <c r="AS39" s="41" t="s">
        <v>1072</v>
      </c>
    </row>
    <row r="40" spans="1:45" s="39" customFormat="1" ht="33.75" customHeight="1">
      <c r="A40" s="347" t="s">
        <v>69</v>
      </c>
      <c r="B40" s="348" t="s">
        <v>70</v>
      </c>
      <c r="C40" s="345" t="s">
        <v>71</v>
      </c>
      <c r="D40" s="41" t="s">
        <v>1072</v>
      </c>
      <c r="E40" s="41" t="s">
        <v>1072</v>
      </c>
      <c r="F40" s="41" t="s">
        <v>1072</v>
      </c>
      <c r="G40" s="41" t="s">
        <v>1072</v>
      </c>
      <c r="H40" s="41" t="s">
        <v>1072</v>
      </c>
      <c r="I40" s="41" t="s">
        <v>1072</v>
      </c>
      <c r="J40" s="41" t="s">
        <v>1072</v>
      </c>
      <c r="K40" s="41" t="s">
        <v>1072</v>
      </c>
      <c r="L40" s="41" t="s">
        <v>1072</v>
      </c>
      <c r="M40" s="41" t="s">
        <v>1072</v>
      </c>
      <c r="N40" s="41" t="s">
        <v>1072</v>
      </c>
      <c r="O40" s="41" t="s">
        <v>1072</v>
      </c>
      <c r="P40" s="41" t="s">
        <v>1072</v>
      </c>
      <c r="Q40" s="41" t="s">
        <v>1072</v>
      </c>
      <c r="R40" s="41" t="s">
        <v>1072</v>
      </c>
      <c r="S40" s="41" t="s">
        <v>1072</v>
      </c>
      <c r="T40" s="41" t="s">
        <v>1072</v>
      </c>
      <c r="U40" s="41" t="s">
        <v>1072</v>
      </c>
      <c r="V40" s="41" t="s">
        <v>1072</v>
      </c>
      <c r="W40" s="41" t="s">
        <v>1072</v>
      </c>
      <c r="X40" s="41" t="s">
        <v>1072</v>
      </c>
      <c r="Y40" s="41" t="s">
        <v>1072</v>
      </c>
      <c r="Z40" s="41" t="s">
        <v>1072</v>
      </c>
      <c r="AA40" s="41" t="s">
        <v>1072</v>
      </c>
      <c r="AB40" s="41" t="s">
        <v>1072</v>
      </c>
      <c r="AC40" s="41" t="s">
        <v>1072</v>
      </c>
      <c r="AD40" s="41" t="s">
        <v>1072</v>
      </c>
      <c r="AE40" s="41" t="s">
        <v>1072</v>
      </c>
      <c r="AF40" s="41" t="s">
        <v>1072</v>
      </c>
      <c r="AG40" s="41" t="s">
        <v>1072</v>
      </c>
      <c r="AH40" s="41" t="s">
        <v>1072</v>
      </c>
      <c r="AI40" s="41" t="s">
        <v>1072</v>
      </c>
      <c r="AJ40" s="41" t="s">
        <v>1072</v>
      </c>
      <c r="AK40" s="41" t="s">
        <v>1072</v>
      </c>
      <c r="AL40" s="41" t="s">
        <v>1072</v>
      </c>
      <c r="AM40" s="41" t="s">
        <v>1072</v>
      </c>
      <c r="AN40" s="41" t="s">
        <v>1072</v>
      </c>
      <c r="AO40" s="41" t="s">
        <v>1072</v>
      </c>
      <c r="AP40" s="41" t="s">
        <v>1072</v>
      </c>
      <c r="AQ40" s="41" t="s">
        <v>1072</v>
      </c>
      <c r="AR40" s="41" t="s">
        <v>1072</v>
      </c>
      <c r="AS40" s="41" t="s">
        <v>1072</v>
      </c>
    </row>
    <row r="41" spans="1:45" s="39" customFormat="1" ht="27.75" customHeight="1">
      <c r="A41" s="347" t="s">
        <v>72</v>
      </c>
      <c r="B41" s="348" t="s">
        <v>73</v>
      </c>
      <c r="C41" s="345" t="s">
        <v>74</v>
      </c>
      <c r="D41" s="41" t="s">
        <v>1072</v>
      </c>
      <c r="E41" s="41" t="s">
        <v>1072</v>
      </c>
      <c r="F41" s="41" t="s">
        <v>1072</v>
      </c>
      <c r="G41" s="41" t="s">
        <v>1072</v>
      </c>
      <c r="H41" s="41" t="s">
        <v>1072</v>
      </c>
      <c r="I41" s="41" t="s">
        <v>1072</v>
      </c>
      <c r="J41" s="41" t="s">
        <v>1072</v>
      </c>
      <c r="K41" s="41" t="s">
        <v>1072</v>
      </c>
      <c r="L41" s="41" t="s">
        <v>1072</v>
      </c>
      <c r="M41" s="41" t="s">
        <v>1072</v>
      </c>
      <c r="N41" s="41" t="s">
        <v>1072</v>
      </c>
      <c r="O41" s="41" t="s">
        <v>1072</v>
      </c>
      <c r="P41" s="41" t="s">
        <v>1072</v>
      </c>
      <c r="Q41" s="41" t="s">
        <v>1072</v>
      </c>
      <c r="R41" s="41" t="s">
        <v>1072</v>
      </c>
      <c r="S41" s="41" t="s">
        <v>1072</v>
      </c>
      <c r="T41" s="41" t="s">
        <v>1072</v>
      </c>
      <c r="U41" s="41" t="s">
        <v>1072</v>
      </c>
      <c r="V41" s="41" t="s">
        <v>1072</v>
      </c>
      <c r="W41" s="41" t="s">
        <v>1072</v>
      </c>
      <c r="X41" s="41" t="s">
        <v>1072</v>
      </c>
      <c r="Y41" s="41" t="s">
        <v>1072</v>
      </c>
      <c r="Z41" s="41" t="s">
        <v>1072</v>
      </c>
      <c r="AA41" s="41" t="s">
        <v>1072</v>
      </c>
      <c r="AB41" s="41" t="s">
        <v>1072</v>
      </c>
      <c r="AC41" s="41" t="s">
        <v>1072</v>
      </c>
      <c r="AD41" s="41" t="s">
        <v>1072</v>
      </c>
      <c r="AE41" s="41" t="s">
        <v>1072</v>
      </c>
      <c r="AF41" s="41" t="s">
        <v>1072</v>
      </c>
      <c r="AG41" s="41" t="s">
        <v>1072</v>
      </c>
      <c r="AH41" s="41" t="s">
        <v>1072</v>
      </c>
      <c r="AI41" s="41" t="s">
        <v>1072</v>
      </c>
      <c r="AJ41" s="41" t="s">
        <v>1072</v>
      </c>
      <c r="AK41" s="41" t="s">
        <v>1072</v>
      </c>
      <c r="AL41" s="41" t="s">
        <v>1072</v>
      </c>
      <c r="AM41" s="41" t="s">
        <v>1072</v>
      </c>
      <c r="AN41" s="41" t="s">
        <v>1072</v>
      </c>
      <c r="AO41" s="41" t="s">
        <v>1072</v>
      </c>
      <c r="AP41" s="41" t="s">
        <v>1072</v>
      </c>
      <c r="AQ41" s="41" t="s">
        <v>1072</v>
      </c>
      <c r="AR41" s="41" t="s">
        <v>1072</v>
      </c>
      <c r="AS41" s="41" t="s">
        <v>1072</v>
      </c>
    </row>
    <row r="42" spans="1:45" s="39" customFormat="1" ht="34.5" customHeight="1">
      <c r="A42" s="347" t="s">
        <v>75</v>
      </c>
      <c r="B42" s="348" t="s">
        <v>76</v>
      </c>
      <c r="C42" s="345" t="s">
        <v>77</v>
      </c>
      <c r="D42" s="41" t="s">
        <v>1072</v>
      </c>
      <c r="E42" s="41" t="s">
        <v>1072</v>
      </c>
      <c r="F42" s="41" t="s">
        <v>1072</v>
      </c>
      <c r="G42" s="41" t="s">
        <v>1072</v>
      </c>
      <c r="H42" s="41" t="s">
        <v>1072</v>
      </c>
      <c r="I42" s="41" t="s">
        <v>1072</v>
      </c>
      <c r="J42" s="41" t="s">
        <v>1072</v>
      </c>
      <c r="K42" s="41" t="s">
        <v>1072</v>
      </c>
      <c r="L42" s="41" t="s">
        <v>1072</v>
      </c>
      <c r="M42" s="41" t="s">
        <v>1072</v>
      </c>
      <c r="N42" s="41" t="s">
        <v>1072</v>
      </c>
      <c r="O42" s="41" t="s">
        <v>1072</v>
      </c>
      <c r="P42" s="41" t="s">
        <v>1072</v>
      </c>
      <c r="Q42" s="41" t="s">
        <v>1072</v>
      </c>
      <c r="R42" s="41" t="s">
        <v>1072</v>
      </c>
      <c r="S42" s="41" t="s">
        <v>1072</v>
      </c>
      <c r="T42" s="41" t="s">
        <v>1072</v>
      </c>
      <c r="U42" s="41" t="s">
        <v>1072</v>
      </c>
      <c r="V42" s="41" t="s">
        <v>1072</v>
      </c>
      <c r="W42" s="41" t="s">
        <v>1072</v>
      </c>
      <c r="X42" s="41" t="s">
        <v>1072</v>
      </c>
      <c r="Y42" s="41" t="s">
        <v>1072</v>
      </c>
      <c r="Z42" s="41" t="s">
        <v>1072</v>
      </c>
      <c r="AA42" s="41" t="s">
        <v>1072</v>
      </c>
      <c r="AB42" s="41" t="s">
        <v>1072</v>
      </c>
      <c r="AC42" s="41" t="s">
        <v>1072</v>
      </c>
      <c r="AD42" s="41" t="s">
        <v>1072</v>
      </c>
      <c r="AE42" s="41" t="s">
        <v>1072</v>
      </c>
      <c r="AF42" s="41" t="s">
        <v>1072</v>
      </c>
      <c r="AG42" s="41" t="s">
        <v>1072</v>
      </c>
      <c r="AH42" s="41" t="s">
        <v>1072</v>
      </c>
      <c r="AI42" s="41" t="s">
        <v>1072</v>
      </c>
      <c r="AJ42" s="41" t="s">
        <v>1072</v>
      </c>
      <c r="AK42" s="41" t="s">
        <v>1072</v>
      </c>
      <c r="AL42" s="41" t="s">
        <v>1072</v>
      </c>
      <c r="AM42" s="41" t="s">
        <v>1072</v>
      </c>
      <c r="AN42" s="41" t="s">
        <v>1072</v>
      </c>
      <c r="AO42" s="41" t="s">
        <v>1072</v>
      </c>
      <c r="AP42" s="41" t="s">
        <v>1072</v>
      </c>
      <c r="AQ42" s="41" t="s">
        <v>1072</v>
      </c>
      <c r="AR42" s="41" t="s">
        <v>1072</v>
      </c>
      <c r="AS42" s="41" t="s">
        <v>1072</v>
      </c>
    </row>
    <row r="43" spans="1:45" s="39" customFormat="1" ht="28.5" customHeight="1">
      <c r="A43" s="347" t="s">
        <v>78</v>
      </c>
      <c r="B43" s="348" t="s">
        <v>79</v>
      </c>
      <c r="C43" s="345" t="s">
        <v>80</v>
      </c>
      <c r="D43" s="41" t="s">
        <v>1072</v>
      </c>
      <c r="E43" s="41" t="s">
        <v>1072</v>
      </c>
      <c r="F43" s="41" t="s">
        <v>1072</v>
      </c>
      <c r="G43" s="41" t="s">
        <v>1072</v>
      </c>
      <c r="H43" s="41" t="s">
        <v>1072</v>
      </c>
      <c r="I43" s="41" t="s">
        <v>1072</v>
      </c>
      <c r="J43" s="41" t="s">
        <v>1072</v>
      </c>
      <c r="K43" s="41" t="s">
        <v>1072</v>
      </c>
      <c r="L43" s="41" t="s">
        <v>1072</v>
      </c>
      <c r="M43" s="41" t="s">
        <v>1072</v>
      </c>
      <c r="N43" s="41" t="s">
        <v>1072</v>
      </c>
      <c r="O43" s="41" t="s">
        <v>1072</v>
      </c>
      <c r="P43" s="41" t="s">
        <v>1072</v>
      </c>
      <c r="Q43" s="41" t="s">
        <v>1072</v>
      </c>
      <c r="R43" s="41" t="s">
        <v>1072</v>
      </c>
      <c r="S43" s="41" t="s">
        <v>1072</v>
      </c>
      <c r="T43" s="41" t="s">
        <v>1072</v>
      </c>
      <c r="U43" s="41" t="s">
        <v>1072</v>
      </c>
      <c r="V43" s="41" t="s">
        <v>1072</v>
      </c>
      <c r="W43" s="41" t="s">
        <v>1072</v>
      </c>
      <c r="X43" s="41" t="s">
        <v>1072</v>
      </c>
      <c r="Y43" s="41" t="s">
        <v>1072</v>
      </c>
      <c r="Z43" s="41" t="s">
        <v>1072</v>
      </c>
      <c r="AA43" s="41" t="s">
        <v>1072</v>
      </c>
      <c r="AB43" s="41" t="s">
        <v>1072</v>
      </c>
      <c r="AC43" s="41" t="s">
        <v>1072</v>
      </c>
      <c r="AD43" s="41" t="s">
        <v>1072</v>
      </c>
      <c r="AE43" s="41" t="s">
        <v>1072</v>
      </c>
      <c r="AF43" s="41" t="s">
        <v>1072</v>
      </c>
      <c r="AG43" s="41" t="s">
        <v>1072</v>
      </c>
      <c r="AH43" s="41" t="s">
        <v>1072</v>
      </c>
      <c r="AI43" s="41" t="s">
        <v>1072</v>
      </c>
      <c r="AJ43" s="41" t="s">
        <v>1072</v>
      </c>
      <c r="AK43" s="41" t="s">
        <v>1072</v>
      </c>
      <c r="AL43" s="41" t="s">
        <v>1072</v>
      </c>
      <c r="AM43" s="41" t="s">
        <v>1072</v>
      </c>
      <c r="AN43" s="41" t="s">
        <v>1072</v>
      </c>
      <c r="AO43" s="41" t="s">
        <v>1072</v>
      </c>
      <c r="AP43" s="41" t="s">
        <v>1072</v>
      </c>
      <c r="AQ43" s="41" t="s">
        <v>1072</v>
      </c>
      <c r="AR43" s="41" t="s">
        <v>1072</v>
      </c>
      <c r="AS43" s="41" t="s">
        <v>1072</v>
      </c>
    </row>
    <row r="44" spans="1:45" s="39" customFormat="1" ht="33" customHeight="1">
      <c r="A44" s="347" t="s">
        <v>81</v>
      </c>
      <c r="B44" s="348" t="s">
        <v>82</v>
      </c>
      <c r="C44" s="345" t="s">
        <v>83</v>
      </c>
      <c r="D44" s="41" t="s">
        <v>1072</v>
      </c>
      <c r="E44" s="41" t="s">
        <v>1072</v>
      </c>
      <c r="F44" s="41" t="s">
        <v>1072</v>
      </c>
      <c r="G44" s="41" t="s">
        <v>1072</v>
      </c>
      <c r="H44" s="41" t="s">
        <v>1072</v>
      </c>
      <c r="I44" s="41" t="s">
        <v>1072</v>
      </c>
      <c r="J44" s="41" t="s">
        <v>1072</v>
      </c>
      <c r="K44" s="41" t="s">
        <v>1072</v>
      </c>
      <c r="L44" s="41" t="s">
        <v>1072</v>
      </c>
      <c r="M44" s="41" t="s">
        <v>1072</v>
      </c>
      <c r="N44" s="41" t="s">
        <v>1072</v>
      </c>
      <c r="O44" s="41" t="s">
        <v>1072</v>
      </c>
      <c r="P44" s="41" t="s">
        <v>1072</v>
      </c>
      <c r="Q44" s="41" t="s">
        <v>1072</v>
      </c>
      <c r="R44" s="41" t="s">
        <v>1072</v>
      </c>
      <c r="S44" s="41" t="s">
        <v>1072</v>
      </c>
      <c r="T44" s="41" t="s">
        <v>1072</v>
      </c>
      <c r="U44" s="41" t="s">
        <v>1072</v>
      </c>
      <c r="V44" s="41" t="s">
        <v>1072</v>
      </c>
      <c r="W44" s="41" t="s">
        <v>1072</v>
      </c>
      <c r="X44" s="41" t="s">
        <v>1072</v>
      </c>
      <c r="Y44" s="41" t="s">
        <v>1072</v>
      </c>
      <c r="Z44" s="41" t="s">
        <v>1072</v>
      </c>
      <c r="AA44" s="41" t="s">
        <v>1072</v>
      </c>
      <c r="AB44" s="41" t="s">
        <v>1072</v>
      </c>
      <c r="AC44" s="41" t="s">
        <v>1072</v>
      </c>
      <c r="AD44" s="41" t="s">
        <v>1072</v>
      </c>
      <c r="AE44" s="41" t="s">
        <v>1072</v>
      </c>
      <c r="AF44" s="41" t="s">
        <v>1072</v>
      </c>
      <c r="AG44" s="41" t="s">
        <v>1072</v>
      </c>
      <c r="AH44" s="41" t="s">
        <v>1072</v>
      </c>
      <c r="AI44" s="41" t="s">
        <v>1072</v>
      </c>
      <c r="AJ44" s="41" t="s">
        <v>1072</v>
      </c>
      <c r="AK44" s="41" t="s">
        <v>1072</v>
      </c>
      <c r="AL44" s="41" t="s">
        <v>1072</v>
      </c>
      <c r="AM44" s="41" t="s">
        <v>1072</v>
      </c>
      <c r="AN44" s="41" t="s">
        <v>1072</v>
      </c>
      <c r="AO44" s="41" t="s">
        <v>1072</v>
      </c>
      <c r="AP44" s="41" t="s">
        <v>1072</v>
      </c>
      <c r="AQ44" s="41" t="s">
        <v>1072</v>
      </c>
      <c r="AR44" s="41" t="s">
        <v>1072</v>
      </c>
      <c r="AS44" s="41" t="s">
        <v>1072</v>
      </c>
    </row>
    <row r="45" spans="1:45" s="39" customFormat="1" ht="39.75" customHeight="1">
      <c r="A45" s="347" t="s">
        <v>84</v>
      </c>
      <c r="B45" s="349" t="s">
        <v>85</v>
      </c>
      <c r="C45" s="345" t="s">
        <v>86</v>
      </c>
      <c r="D45" s="41" t="s">
        <v>1072</v>
      </c>
      <c r="E45" s="41" t="s">
        <v>1072</v>
      </c>
      <c r="F45" s="41" t="s">
        <v>1072</v>
      </c>
      <c r="G45" s="41" t="s">
        <v>1072</v>
      </c>
      <c r="H45" s="41" t="s">
        <v>1072</v>
      </c>
      <c r="I45" s="41" t="s">
        <v>1072</v>
      </c>
      <c r="J45" s="41" t="s">
        <v>1072</v>
      </c>
      <c r="K45" s="41" t="s">
        <v>1072</v>
      </c>
      <c r="L45" s="41" t="s">
        <v>1072</v>
      </c>
      <c r="M45" s="41" t="s">
        <v>1072</v>
      </c>
      <c r="N45" s="41" t="s">
        <v>1072</v>
      </c>
      <c r="O45" s="41" t="s">
        <v>1072</v>
      </c>
      <c r="P45" s="41" t="s">
        <v>1072</v>
      </c>
      <c r="Q45" s="41" t="s">
        <v>1072</v>
      </c>
      <c r="R45" s="41" t="s">
        <v>1072</v>
      </c>
      <c r="S45" s="41" t="s">
        <v>1072</v>
      </c>
      <c r="T45" s="41" t="s">
        <v>1072</v>
      </c>
      <c r="U45" s="41" t="s">
        <v>1072</v>
      </c>
      <c r="V45" s="41" t="s">
        <v>1072</v>
      </c>
      <c r="W45" s="41" t="s">
        <v>1072</v>
      </c>
      <c r="X45" s="41" t="s">
        <v>1072</v>
      </c>
      <c r="Y45" s="41" t="s">
        <v>1072</v>
      </c>
      <c r="Z45" s="41" t="s">
        <v>1072</v>
      </c>
      <c r="AA45" s="41" t="s">
        <v>1072</v>
      </c>
      <c r="AB45" s="41" t="s">
        <v>1072</v>
      </c>
      <c r="AC45" s="41" t="s">
        <v>1072</v>
      </c>
      <c r="AD45" s="41" t="s">
        <v>1072</v>
      </c>
      <c r="AE45" s="41" t="s">
        <v>1072</v>
      </c>
      <c r="AF45" s="41" t="s">
        <v>1072</v>
      </c>
      <c r="AG45" s="41" t="s">
        <v>1072</v>
      </c>
      <c r="AH45" s="41" t="s">
        <v>1072</v>
      </c>
      <c r="AI45" s="41" t="s">
        <v>1072</v>
      </c>
      <c r="AJ45" s="41" t="s">
        <v>1072</v>
      </c>
      <c r="AK45" s="41" t="s">
        <v>1072</v>
      </c>
      <c r="AL45" s="41" t="s">
        <v>1072</v>
      </c>
      <c r="AM45" s="41" t="s">
        <v>1072</v>
      </c>
      <c r="AN45" s="41" t="s">
        <v>1072</v>
      </c>
      <c r="AO45" s="41" t="s">
        <v>1072</v>
      </c>
      <c r="AP45" s="41" t="s">
        <v>1072</v>
      </c>
      <c r="AQ45" s="41" t="s">
        <v>1072</v>
      </c>
      <c r="AR45" s="41" t="s">
        <v>1072</v>
      </c>
      <c r="AS45" s="41" t="s">
        <v>1072</v>
      </c>
    </row>
    <row r="46" spans="1:45" s="39" customFormat="1" ht="24" customHeight="1">
      <c r="A46" s="347" t="s">
        <v>87</v>
      </c>
      <c r="B46" s="349" t="s">
        <v>88</v>
      </c>
      <c r="C46" s="345" t="s">
        <v>89</v>
      </c>
      <c r="D46" s="41" t="s">
        <v>1072</v>
      </c>
      <c r="E46" s="41" t="s">
        <v>1072</v>
      </c>
      <c r="F46" s="41" t="s">
        <v>1072</v>
      </c>
      <c r="G46" s="41" t="s">
        <v>1072</v>
      </c>
      <c r="H46" s="41" t="s">
        <v>1072</v>
      </c>
      <c r="I46" s="41" t="s">
        <v>1072</v>
      </c>
      <c r="J46" s="41" t="s">
        <v>1072</v>
      </c>
      <c r="K46" s="41" t="s">
        <v>1072</v>
      </c>
      <c r="L46" s="41" t="s">
        <v>1072</v>
      </c>
      <c r="M46" s="41" t="s">
        <v>1072</v>
      </c>
      <c r="N46" s="41" t="s">
        <v>1072</v>
      </c>
      <c r="O46" s="41" t="s">
        <v>1072</v>
      </c>
      <c r="P46" s="41" t="s">
        <v>1072</v>
      </c>
      <c r="Q46" s="41" t="s">
        <v>1072</v>
      </c>
      <c r="R46" s="41" t="s">
        <v>1072</v>
      </c>
      <c r="S46" s="41" t="s">
        <v>1072</v>
      </c>
      <c r="T46" s="41" t="s">
        <v>1072</v>
      </c>
      <c r="U46" s="41" t="s">
        <v>1072</v>
      </c>
      <c r="V46" s="41" t="s">
        <v>1072</v>
      </c>
      <c r="W46" s="41" t="s">
        <v>1072</v>
      </c>
      <c r="X46" s="41" t="s">
        <v>1072</v>
      </c>
      <c r="Y46" s="41" t="s">
        <v>1072</v>
      </c>
      <c r="Z46" s="41" t="s">
        <v>1072</v>
      </c>
      <c r="AA46" s="41" t="s">
        <v>1072</v>
      </c>
      <c r="AB46" s="41" t="s">
        <v>1072</v>
      </c>
      <c r="AC46" s="41" t="s">
        <v>1072</v>
      </c>
      <c r="AD46" s="41" t="s">
        <v>1072</v>
      </c>
      <c r="AE46" s="41" t="s">
        <v>1072</v>
      </c>
      <c r="AF46" s="41" t="s">
        <v>1072</v>
      </c>
      <c r="AG46" s="41" t="s">
        <v>1072</v>
      </c>
      <c r="AH46" s="41" t="s">
        <v>1072</v>
      </c>
      <c r="AI46" s="41" t="s">
        <v>1072</v>
      </c>
      <c r="AJ46" s="41" t="s">
        <v>1072</v>
      </c>
      <c r="AK46" s="41" t="s">
        <v>1072</v>
      </c>
      <c r="AL46" s="41" t="s">
        <v>1072</v>
      </c>
      <c r="AM46" s="41" t="s">
        <v>1072</v>
      </c>
      <c r="AN46" s="41" t="s">
        <v>1072</v>
      </c>
      <c r="AO46" s="41" t="s">
        <v>1072</v>
      </c>
      <c r="AP46" s="41" t="s">
        <v>1072</v>
      </c>
      <c r="AQ46" s="41" t="s">
        <v>1072</v>
      </c>
      <c r="AR46" s="41" t="s">
        <v>1072</v>
      </c>
      <c r="AS46" s="41" t="s">
        <v>1072</v>
      </c>
    </row>
    <row r="47" spans="1:45" s="39" customFormat="1" ht="26.25" customHeight="1">
      <c r="A47" s="347" t="s">
        <v>90</v>
      </c>
      <c r="B47" s="348" t="s">
        <v>91</v>
      </c>
      <c r="C47" s="345" t="s">
        <v>92</v>
      </c>
      <c r="D47" s="41" t="s">
        <v>1072</v>
      </c>
      <c r="E47" s="41" t="s">
        <v>1072</v>
      </c>
      <c r="F47" s="41" t="s">
        <v>1072</v>
      </c>
      <c r="G47" s="41" t="s">
        <v>1072</v>
      </c>
      <c r="H47" s="41" t="s">
        <v>1072</v>
      </c>
      <c r="I47" s="41" t="s">
        <v>1072</v>
      </c>
      <c r="J47" s="41" t="s">
        <v>1072</v>
      </c>
      <c r="K47" s="41" t="s">
        <v>1072</v>
      </c>
      <c r="L47" s="41" t="s">
        <v>1072</v>
      </c>
      <c r="M47" s="41" t="s">
        <v>1072</v>
      </c>
      <c r="N47" s="41" t="s">
        <v>1072</v>
      </c>
      <c r="O47" s="41" t="s">
        <v>1072</v>
      </c>
      <c r="P47" s="41" t="s">
        <v>1072</v>
      </c>
      <c r="Q47" s="41" t="s">
        <v>1072</v>
      </c>
      <c r="R47" s="41" t="s">
        <v>1072</v>
      </c>
      <c r="S47" s="41" t="s">
        <v>1072</v>
      </c>
      <c r="T47" s="41" t="s">
        <v>1072</v>
      </c>
      <c r="U47" s="41" t="s">
        <v>1072</v>
      </c>
      <c r="V47" s="41" t="s">
        <v>1072</v>
      </c>
      <c r="W47" s="41" t="s">
        <v>1072</v>
      </c>
      <c r="X47" s="41" t="s">
        <v>1072</v>
      </c>
      <c r="Y47" s="41" t="s">
        <v>1072</v>
      </c>
      <c r="Z47" s="41" t="s">
        <v>1072</v>
      </c>
      <c r="AA47" s="41" t="s">
        <v>1072</v>
      </c>
      <c r="AB47" s="41" t="s">
        <v>1072</v>
      </c>
      <c r="AC47" s="41" t="s">
        <v>1072</v>
      </c>
      <c r="AD47" s="41" t="s">
        <v>1072</v>
      </c>
      <c r="AE47" s="41" t="s">
        <v>1072</v>
      </c>
      <c r="AF47" s="41" t="s">
        <v>1072</v>
      </c>
      <c r="AG47" s="41" t="s">
        <v>1072</v>
      </c>
      <c r="AH47" s="41" t="s">
        <v>1072</v>
      </c>
      <c r="AI47" s="41" t="s">
        <v>1072</v>
      </c>
      <c r="AJ47" s="41" t="s">
        <v>1072</v>
      </c>
      <c r="AK47" s="41" t="s">
        <v>1072</v>
      </c>
      <c r="AL47" s="41" t="s">
        <v>1072</v>
      </c>
      <c r="AM47" s="41" t="s">
        <v>1072</v>
      </c>
      <c r="AN47" s="41" t="s">
        <v>1072</v>
      </c>
      <c r="AO47" s="41" t="s">
        <v>1072</v>
      </c>
      <c r="AP47" s="41" t="s">
        <v>1072</v>
      </c>
      <c r="AQ47" s="41" t="s">
        <v>1072</v>
      </c>
      <c r="AR47" s="41" t="s">
        <v>1072</v>
      </c>
      <c r="AS47" s="41" t="s">
        <v>1072</v>
      </c>
    </row>
    <row r="48" spans="1:45" s="39" customFormat="1" ht="29.25" customHeight="1">
      <c r="A48" s="347" t="s">
        <v>93</v>
      </c>
      <c r="B48" s="348" t="s">
        <v>94</v>
      </c>
      <c r="C48" s="345" t="s">
        <v>95</v>
      </c>
      <c r="D48" s="41" t="s">
        <v>1072</v>
      </c>
      <c r="E48" s="41" t="s">
        <v>1072</v>
      </c>
      <c r="F48" s="41" t="s">
        <v>1072</v>
      </c>
      <c r="G48" s="41" t="s">
        <v>1072</v>
      </c>
      <c r="H48" s="41" t="s">
        <v>1072</v>
      </c>
      <c r="I48" s="41" t="s">
        <v>1072</v>
      </c>
      <c r="J48" s="41" t="s">
        <v>1072</v>
      </c>
      <c r="K48" s="41" t="s">
        <v>1072</v>
      </c>
      <c r="L48" s="41" t="s">
        <v>1072</v>
      </c>
      <c r="M48" s="41" t="s">
        <v>1072</v>
      </c>
      <c r="N48" s="41" t="s">
        <v>1072</v>
      </c>
      <c r="O48" s="41" t="s">
        <v>1072</v>
      </c>
      <c r="P48" s="41" t="s">
        <v>1072</v>
      </c>
      <c r="Q48" s="41" t="s">
        <v>1072</v>
      </c>
      <c r="R48" s="41" t="s">
        <v>1072</v>
      </c>
      <c r="S48" s="41" t="s">
        <v>1072</v>
      </c>
      <c r="T48" s="41" t="s">
        <v>1072</v>
      </c>
      <c r="U48" s="41" t="s">
        <v>1072</v>
      </c>
      <c r="V48" s="41" t="s">
        <v>1072</v>
      </c>
      <c r="W48" s="41" t="s">
        <v>1072</v>
      </c>
      <c r="X48" s="41" t="s">
        <v>1072</v>
      </c>
      <c r="Y48" s="41" t="s">
        <v>1072</v>
      </c>
      <c r="Z48" s="41" t="s">
        <v>1072</v>
      </c>
      <c r="AA48" s="41" t="s">
        <v>1072</v>
      </c>
      <c r="AB48" s="41" t="s">
        <v>1072</v>
      </c>
      <c r="AC48" s="41" t="s">
        <v>1072</v>
      </c>
      <c r="AD48" s="41" t="s">
        <v>1072</v>
      </c>
      <c r="AE48" s="41" t="s">
        <v>1072</v>
      </c>
      <c r="AF48" s="41" t="s">
        <v>1072</v>
      </c>
      <c r="AG48" s="41" t="s">
        <v>1072</v>
      </c>
      <c r="AH48" s="41" t="s">
        <v>1072</v>
      </c>
      <c r="AI48" s="41" t="s">
        <v>1072</v>
      </c>
      <c r="AJ48" s="41" t="s">
        <v>1072</v>
      </c>
      <c r="AK48" s="41" t="s">
        <v>1072</v>
      </c>
      <c r="AL48" s="41" t="s">
        <v>1072</v>
      </c>
      <c r="AM48" s="41" t="s">
        <v>1072</v>
      </c>
      <c r="AN48" s="41" t="s">
        <v>1072</v>
      </c>
      <c r="AO48" s="41" t="s">
        <v>1072</v>
      </c>
      <c r="AP48" s="41" t="s">
        <v>1072</v>
      </c>
      <c r="AQ48" s="41" t="s">
        <v>1072</v>
      </c>
      <c r="AR48" s="41" t="s">
        <v>1072</v>
      </c>
      <c r="AS48" s="41" t="s">
        <v>1072</v>
      </c>
    </row>
    <row r="49" spans="1:45" s="39" customFormat="1" ht="39" customHeight="1">
      <c r="A49" s="341" t="s">
        <v>96</v>
      </c>
      <c r="B49" s="340" t="s">
        <v>97</v>
      </c>
      <c r="C49" s="338" t="s">
        <v>24</v>
      </c>
      <c r="D49" s="41" t="s">
        <v>1072</v>
      </c>
      <c r="E49" s="41" t="s">
        <v>1072</v>
      </c>
      <c r="F49" s="41" t="s">
        <v>1072</v>
      </c>
      <c r="G49" s="41" t="s">
        <v>1072</v>
      </c>
      <c r="H49" s="41" t="s">
        <v>1072</v>
      </c>
      <c r="I49" s="41" t="s">
        <v>1072</v>
      </c>
      <c r="J49" s="41" t="s">
        <v>1072</v>
      </c>
      <c r="K49" s="41" t="s">
        <v>1072</v>
      </c>
      <c r="L49" s="41" t="s">
        <v>1072</v>
      </c>
      <c r="M49" s="41" t="s">
        <v>1072</v>
      </c>
      <c r="N49" s="41" t="s">
        <v>1072</v>
      </c>
      <c r="O49" s="41" t="s">
        <v>1072</v>
      </c>
      <c r="P49" s="41" t="s">
        <v>1072</v>
      </c>
      <c r="Q49" s="41" t="s">
        <v>1072</v>
      </c>
      <c r="R49" s="41" t="s">
        <v>1072</v>
      </c>
      <c r="S49" s="41" t="s">
        <v>1072</v>
      </c>
      <c r="T49" s="41" t="s">
        <v>1072</v>
      </c>
      <c r="U49" s="41" t="s">
        <v>1072</v>
      </c>
      <c r="V49" s="41" t="s">
        <v>1072</v>
      </c>
      <c r="W49" s="41" t="s">
        <v>1072</v>
      </c>
      <c r="X49" s="41" t="s">
        <v>1072</v>
      </c>
      <c r="Y49" s="41" t="s">
        <v>1072</v>
      </c>
      <c r="Z49" s="41" t="s">
        <v>1072</v>
      </c>
      <c r="AA49" s="41" t="s">
        <v>1072</v>
      </c>
      <c r="AB49" s="41" t="s">
        <v>1072</v>
      </c>
      <c r="AC49" s="41" t="s">
        <v>1072</v>
      </c>
      <c r="AD49" s="41" t="s">
        <v>1072</v>
      </c>
      <c r="AE49" s="41" t="s">
        <v>1072</v>
      </c>
      <c r="AF49" s="41" t="s">
        <v>1072</v>
      </c>
      <c r="AG49" s="41" t="s">
        <v>1072</v>
      </c>
      <c r="AH49" s="41" t="s">
        <v>1072</v>
      </c>
      <c r="AI49" s="41" t="s">
        <v>1072</v>
      </c>
      <c r="AJ49" s="41" t="s">
        <v>1072</v>
      </c>
      <c r="AK49" s="41" t="s">
        <v>1072</v>
      </c>
      <c r="AL49" s="41" t="s">
        <v>1072</v>
      </c>
      <c r="AM49" s="41" t="s">
        <v>1072</v>
      </c>
      <c r="AN49" s="41" t="s">
        <v>1072</v>
      </c>
      <c r="AO49" s="41" t="s">
        <v>1072</v>
      </c>
      <c r="AP49" s="41" t="s">
        <v>1072</v>
      </c>
      <c r="AQ49" s="41" t="s">
        <v>1072</v>
      </c>
      <c r="AR49" s="41" t="s">
        <v>1072</v>
      </c>
      <c r="AS49" s="41" t="s">
        <v>1072</v>
      </c>
    </row>
    <row r="50" spans="1:45" s="39" customFormat="1" ht="27.75" customHeight="1">
      <c r="A50" s="347" t="s">
        <v>98</v>
      </c>
      <c r="B50" s="350" t="s">
        <v>99</v>
      </c>
      <c r="C50" s="345" t="s">
        <v>100</v>
      </c>
      <c r="D50" s="41" t="s">
        <v>1072</v>
      </c>
      <c r="E50" s="41" t="s">
        <v>1072</v>
      </c>
      <c r="F50" s="41" t="s">
        <v>1072</v>
      </c>
      <c r="G50" s="41" t="s">
        <v>1072</v>
      </c>
      <c r="H50" s="41" t="s">
        <v>1072</v>
      </c>
      <c r="I50" s="41" t="s">
        <v>1072</v>
      </c>
      <c r="J50" s="41" t="s">
        <v>1072</v>
      </c>
      <c r="K50" s="41" t="s">
        <v>1072</v>
      </c>
      <c r="L50" s="41" t="s">
        <v>1072</v>
      </c>
      <c r="M50" s="41" t="s">
        <v>1072</v>
      </c>
      <c r="N50" s="41" t="s">
        <v>1072</v>
      </c>
      <c r="O50" s="41" t="s">
        <v>1072</v>
      </c>
      <c r="P50" s="41" t="s">
        <v>1072</v>
      </c>
      <c r="Q50" s="41" t="s">
        <v>1072</v>
      </c>
      <c r="R50" s="41" t="s">
        <v>1072</v>
      </c>
      <c r="S50" s="41" t="s">
        <v>1072</v>
      </c>
      <c r="T50" s="41" t="s">
        <v>1072</v>
      </c>
      <c r="U50" s="41" t="s">
        <v>1072</v>
      </c>
      <c r="V50" s="41" t="s">
        <v>1072</v>
      </c>
      <c r="W50" s="41" t="s">
        <v>1072</v>
      </c>
      <c r="X50" s="41" t="s">
        <v>1072</v>
      </c>
      <c r="Y50" s="41" t="s">
        <v>1072</v>
      </c>
      <c r="Z50" s="41" t="s">
        <v>1072</v>
      </c>
      <c r="AA50" s="41" t="s">
        <v>1072</v>
      </c>
      <c r="AB50" s="41" t="s">
        <v>1072</v>
      </c>
      <c r="AC50" s="41" t="s">
        <v>1072</v>
      </c>
      <c r="AD50" s="41" t="s">
        <v>1072</v>
      </c>
      <c r="AE50" s="41" t="s">
        <v>1072</v>
      </c>
      <c r="AF50" s="41" t="s">
        <v>1072</v>
      </c>
      <c r="AG50" s="41" t="s">
        <v>1072</v>
      </c>
      <c r="AH50" s="41" t="s">
        <v>1072</v>
      </c>
      <c r="AI50" s="41" t="s">
        <v>1072</v>
      </c>
      <c r="AJ50" s="41" t="s">
        <v>1072</v>
      </c>
      <c r="AK50" s="41" t="s">
        <v>1072</v>
      </c>
      <c r="AL50" s="41" t="s">
        <v>1072</v>
      </c>
      <c r="AM50" s="41" t="s">
        <v>1072</v>
      </c>
      <c r="AN50" s="41" t="s">
        <v>1072</v>
      </c>
      <c r="AO50" s="41" t="s">
        <v>1072</v>
      </c>
      <c r="AP50" s="41" t="s">
        <v>1072</v>
      </c>
      <c r="AQ50" s="41" t="s">
        <v>1072</v>
      </c>
      <c r="AR50" s="41" t="s">
        <v>1072</v>
      </c>
      <c r="AS50" s="41" t="s">
        <v>1072</v>
      </c>
    </row>
    <row r="51" spans="1:45" s="39" customFormat="1" ht="29.25" customHeight="1">
      <c r="A51" s="347" t="s">
        <v>101</v>
      </c>
      <c r="B51" s="350" t="s">
        <v>102</v>
      </c>
      <c r="C51" s="345" t="s">
        <v>103</v>
      </c>
      <c r="D51" s="41" t="s">
        <v>1072</v>
      </c>
      <c r="E51" s="41" t="s">
        <v>1072</v>
      </c>
      <c r="F51" s="41" t="s">
        <v>1072</v>
      </c>
      <c r="G51" s="41" t="s">
        <v>1072</v>
      </c>
      <c r="H51" s="41" t="s">
        <v>1072</v>
      </c>
      <c r="I51" s="41" t="s">
        <v>1072</v>
      </c>
      <c r="J51" s="41" t="s">
        <v>1072</v>
      </c>
      <c r="K51" s="41" t="s">
        <v>1072</v>
      </c>
      <c r="L51" s="41" t="s">
        <v>1072</v>
      </c>
      <c r="M51" s="41" t="s">
        <v>1072</v>
      </c>
      <c r="N51" s="41" t="s">
        <v>1072</v>
      </c>
      <c r="O51" s="41" t="s">
        <v>1072</v>
      </c>
      <c r="P51" s="41" t="s">
        <v>1072</v>
      </c>
      <c r="Q51" s="41" t="s">
        <v>1072</v>
      </c>
      <c r="R51" s="41" t="s">
        <v>1072</v>
      </c>
      <c r="S51" s="41" t="s">
        <v>1072</v>
      </c>
      <c r="T51" s="41" t="s">
        <v>1072</v>
      </c>
      <c r="U51" s="41" t="s">
        <v>1072</v>
      </c>
      <c r="V51" s="41" t="s">
        <v>1072</v>
      </c>
      <c r="W51" s="41" t="s">
        <v>1072</v>
      </c>
      <c r="X51" s="41" t="s">
        <v>1072</v>
      </c>
      <c r="Y51" s="41" t="s">
        <v>1072</v>
      </c>
      <c r="Z51" s="41" t="s">
        <v>1072</v>
      </c>
      <c r="AA51" s="41" t="s">
        <v>1072</v>
      </c>
      <c r="AB51" s="41" t="s">
        <v>1072</v>
      </c>
      <c r="AC51" s="41" t="s">
        <v>1072</v>
      </c>
      <c r="AD51" s="41" t="s">
        <v>1072</v>
      </c>
      <c r="AE51" s="41" t="s">
        <v>1072</v>
      </c>
      <c r="AF51" s="41" t="s">
        <v>1072</v>
      </c>
      <c r="AG51" s="41" t="s">
        <v>1072</v>
      </c>
      <c r="AH51" s="41" t="s">
        <v>1072</v>
      </c>
      <c r="AI51" s="41" t="s">
        <v>1072</v>
      </c>
      <c r="AJ51" s="41" t="s">
        <v>1072</v>
      </c>
      <c r="AK51" s="41" t="s">
        <v>1072</v>
      </c>
      <c r="AL51" s="41" t="s">
        <v>1072</v>
      </c>
      <c r="AM51" s="41" t="s">
        <v>1072</v>
      </c>
      <c r="AN51" s="41" t="s">
        <v>1072</v>
      </c>
      <c r="AO51" s="41" t="s">
        <v>1072</v>
      </c>
      <c r="AP51" s="41" t="s">
        <v>1072</v>
      </c>
      <c r="AQ51" s="41" t="s">
        <v>1072</v>
      </c>
      <c r="AR51" s="41" t="s">
        <v>1072</v>
      </c>
      <c r="AS51" s="41" t="s">
        <v>1072</v>
      </c>
    </row>
    <row r="52" spans="1:45" s="39" customFormat="1" ht="30.75" customHeight="1">
      <c r="A52" s="347" t="s">
        <v>104</v>
      </c>
      <c r="B52" s="350" t="s">
        <v>105</v>
      </c>
      <c r="C52" s="345" t="s">
        <v>106</v>
      </c>
      <c r="D52" s="41" t="s">
        <v>1072</v>
      </c>
      <c r="E52" s="41" t="s">
        <v>1072</v>
      </c>
      <c r="F52" s="41" t="s">
        <v>1072</v>
      </c>
      <c r="G52" s="41" t="s">
        <v>1072</v>
      </c>
      <c r="H52" s="41" t="s">
        <v>1072</v>
      </c>
      <c r="I52" s="41" t="s">
        <v>1072</v>
      </c>
      <c r="J52" s="41" t="s">
        <v>1072</v>
      </c>
      <c r="K52" s="41" t="s">
        <v>1072</v>
      </c>
      <c r="L52" s="41" t="s">
        <v>1072</v>
      </c>
      <c r="M52" s="41" t="s">
        <v>1072</v>
      </c>
      <c r="N52" s="41" t="s">
        <v>1072</v>
      </c>
      <c r="O52" s="41" t="s">
        <v>1072</v>
      </c>
      <c r="P52" s="41" t="s">
        <v>1072</v>
      </c>
      <c r="Q52" s="41" t="s">
        <v>1072</v>
      </c>
      <c r="R52" s="41" t="s">
        <v>1072</v>
      </c>
      <c r="S52" s="41" t="s">
        <v>1072</v>
      </c>
      <c r="T52" s="41" t="s">
        <v>1072</v>
      </c>
      <c r="U52" s="41" t="s">
        <v>1072</v>
      </c>
      <c r="V52" s="41" t="s">
        <v>1072</v>
      </c>
      <c r="W52" s="41" t="s">
        <v>1072</v>
      </c>
      <c r="X52" s="41" t="s">
        <v>1072</v>
      </c>
      <c r="Y52" s="41" t="s">
        <v>1072</v>
      </c>
      <c r="Z52" s="41" t="s">
        <v>1072</v>
      </c>
      <c r="AA52" s="41" t="s">
        <v>1072</v>
      </c>
      <c r="AB52" s="41" t="s">
        <v>1072</v>
      </c>
      <c r="AC52" s="41" t="s">
        <v>1072</v>
      </c>
      <c r="AD52" s="41" t="s">
        <v>1072</v>
      </c>
      <c r="AE52" s="41" t="s">
        <v>1072</v>
      </c>
      <c r="AF52" s="41" t="s">
        <v>1072</v>
      </c>
      <c r="AG52" s="41" t="s">
        <v>1072</v>
      </c>
      <c r="AH52" s="41" t="s">
        <v>1072</v>
      </c>
      <c r="AI52" s="41" t="s">
        <v>1072</v>
      </c>
      <c r="AJ52" s="41" t="s">
        <v>1072</v>
      </c>
      <c r="AK52" s="41" t="s">
        <v>1072</v>
      </c>
      <c r="AL52" s="41" t="s">
        <v>1072</v>
      </c>
      <c r="AM52" s="41" t="s">
        <v>1072</v>
      </c>
      <c r="AN52" s="41" t="s">
        <v>1072</v>
      </c>
      <c r="AO52" s="41" t="s">
        <v>1072</v>
      </c>
      <c r="AP52" s="41" t="s">
        <v>1072</v>
      </c>
      <c r="AQ52" s="41" t="s">
        <v>1072</v>
      </c>
      <c r="AR52" s="41" t="s">
        <v>1072</v>
      </c>
      <c r="AS52" s="41" t="s">
        <v>1072</v>
      </c>
    </row>
    <row r="53" spans="1:45" ht="23.25" customHeight="1">
      <c r="A53" s="304" t="s">
        <v>113</v>
      </c>
      <c r="B53" s="308" t="s">
        <v>114</v>
      </c>
      <c r="C53" s="319" t="s">
        <v>115</v>
      </c>
      <c r="D53" s="41" t="s">
        <v>1072</v>
      </c>
      <c r="E53" s="41" t="s">
        <v>1072</v>
      </c>
      <c r="F53" s="41" t="s">
        <v>1072</v>
      </c>
      <c r="G53" s="41" t="s">
        <v>1072</v>
      </c>
      <c r="H53" s="41" t="s">
        <v>1072</v>
      </c>
      <c r="I53" s="41" t="s">
        <v>1072</v>
      </c>
      <c r="J53" s="41" t="s">
        <v>1072</v>
      </c>
      <c r="K53" s="41" t="s">
        <v>1072</v>
      </c>
      <c r="L53" s="41" t="s">
        <v>1072</v>
      </c>
      <c r="M53" s="41" t="s">
        <v>1072</v>
      </c>
      <c r="N53" s="41" t="s">
        <v>1072</v>
      </c>
      <c r="O53" s="41" t="s">
        <v>1072</v>
      </c>
      <c r="P53" s="41" t="s">
        <v>1072</v>
      </c>
      <c r="Q53" s="41" t="s">
        <v>1072</v>
      </c>
      <c r="R53" s="41" t="s">
        <v>1072</v>
      </c>
      <c r="S53" s="41" t="s">
        <v>1072</v>
      </c>
      <c r="T53" s="41" t="s">
        <v>1072</v>
      </c>
      <c r="U53" s="41" t="s">
        <v>1072</v>
      </c>
      <c r="V53" s="41" t="s">
        <v>1072</v>
      </c>
      <c r="W53" s="41" t="s">
        <v>1072</v>
      </c>
      <c r="X53" s="41" t="s">
        <v>1072</v>
      </c>
      <c r="Y53" s="41" t="s">
        <v>1072</v>
      </c>
      <c r="Z53" s="41" t="s">
        <v>1072</v>
      </c>
      <c r="AA53" s="41" t="s">
        <v>1072</v>
      </c>
      <c r="AB53" s="41" t="s">
        <v>1072</v>
      </c>
      <c r="AC53" s="41" t="s">
        <v>1072</v>
      </c>
      <c r="AD53" s="41" t="s">
        <v>1072</v>
      </c>
      <c r="AE53" s="41" t="s">
        <v>1072</v>
      </c>
      <c r="AF53" s="41" t="s">
        <v>1072</v>
      </c>
      <c r="AG53" s="41" t="s">
        <v>1072</v>
      </c>
      <c r="AH53" s="41" t="s">
        <v>1072</v>
      </c>
      <c r="AI53" s="41" t="s">
        <v>1072</v>
      </c>
      <c r="AJ53" s="41" t="s">
        <v>1072</v>
      </c>
      <c r="AK53" s="41" t="s">
        <v>1072</v>
      </c>
      <c r="AL53" s="41" t="s">
        <v>1072</v>
      </c>
      <c r="AM53" s="41" t="s">
        <v>1072</v>
      </c>
      <c r="AN53" s="41" t="s">
        <v>1072</v>
      </c>
      <c r="AO53" s="41" t="s">
        <v>1072</v>
      </c>
      <c r="AP53" s="41" t="s">
        <v>1072</v>
      </c>
      <c r="AQ53" s="41" t="s">
        <v>1072</v>
      </c>
      <c r="AR53" s="41" t="s">
        <v>1072</v>
      </c>
      <c r="AS53" s="41" t="s">
        <v>1072</v>
      </c>
    </row>
    <row r="54" spans="1:45" ht="30.75" customHeight="1" thickBot="1">
      <c r="A54" s="309" t="s">
        <v>125</v>
      </c>
      <c r="B54" s="310" t="s">
        <v>126</v>
      </c>
      <c r="C54" s="321" t="s">
        <v>127</v>
      </c>
      <c r="D54" s="351" t="s">
        <v>1072</v>
      </c>
      <c r="E54" s="351" t="s">
        <v>1072</v>
      </c>
      <c r="F54" s="351" t="s">
        <v>1072</v>
      </c>
      <c r="G54" s="351" t="s">
        <v>1072</v>
      </c>
      <c r="H54" s="351" t="s">
        <v>1072</v>
      </c>
      <c r="I54" s="351" t="s">
        <v>1072</v>
      </c>
      <c r="J54" s="351" t="s">
        <v>1072</v>
      </c>
      <c r="K54" s="351" t="s">
        <v>1072</v>
      </c>
      <c r="L54" s="351" t="s">
        <v>1072</v>
      </c>
      <c r="M54" s="351" t="s">
        <v>1072</v>
      </c>
      <c r="N54" s="351" t="s">
        <v>1072</v>
      </c>
      <c r="O54" s="351" t="s">
        <v>1072</v>
      </c>
      <c r="P54" s="351" t="s">
        <v>1072</v>
      </c>
      <c r="Q54" s="351" t="s">
        <v>1072</v>
      </c>
      <c r="R54" s="351" t="s">
        <v>1072</v>
      </c>
      <c r="S54" s="351" t="s">
        <v>1072</v>
      </c>
      <c r="T54" s="351" t="s">
        <v>1072</v>
      </c>
      <c r="U54" s="351" t="s">
        <v>1072</v>
      </c>
      <c r="V54" s="351" t="s">
        <v>1072</v>
      </c>
      <c r="W54" s="351" t="s">
        <v>1072</v>
      </c>
      <c r="X54" s="351" t="s">
        <v>1072</v>
      </c>
      <c r="Y54" s="351" t="s">
        <v>1072</v>
      </c>
      <c r="Z54" s="351" t="s">
        <v>1072</v>
      </c>
      <c r="AA54" s="351" t="s">
        <v>1072</v>
      </c>
      <c r="AB54" s="351" t="s">
        <v>1072</v>
      </c>
      <c r="AC54" s="351" t="s">
        <v>1072</v>
      </c>
      <c r="AD54" s="351" t="s">
        <v>1072</v>
      </c>
      <c r="AE54" s="351" t="s">
        <v>1072</v>
      </c>
      <c r="AF54" s="351" t="s">
        <v>1072</v>
      </c>
      <c r="AG54" s="351" t="s">
        <v>1072</v>
      </c>
      <c r="AH54" s="351" t="s">
        <v>1072</v>
      </c>
      <c r="AI54" s="351" t="s">
        <v>1072</v>
      </c>
      <c r="AJ54" s="351" t="s">
        <v>1072</v>
      </c>
      <c r="AK54" s="351" t="s">
        <v>1072</v>
      </c>
      <c r="AL54" s="351" t="s">
        <v>1072</v>
      </c>
      <c r="AM54" s="351" t="s">
        <v>1072</v>
      </c>
      <c r="AN54" s="351" t="s">
        <v>1072</v>
      </c>
      <c r="AO54" s="351" t="s">
        <v>1072</v>
      </c>
      <c r="AP54" s="351" t="s">
        <v>1072</v>
      </c>
      <c r="AQ54" s="351" t="s">
        <v>1072</v>
      </c>
      <c r="AR54" s="351" t="s">
        <v>1072</v>
      </c>
      <c r="AS54" s="351" t="s">
        <v>1072</v>
      </c>
    </row>
  </sheetData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1"/>
  <sheetViews>
    <sheetView zoomScale="87" zoomScaleNormal="87" workbookViewId="0">
      <selection activeCell="A6" sqref="A6"/>
    </sheetView>
  </sheetViews>
  <sheetFormatPr defaultColWidth="9" defaultRowHeight="15.75" customHeight="1"/>
  <cols>
    <col min="1" max="1" width="10" style="1" customWidth="1"/>
    <col min="2" max="2" width="39.375" style="1" customWidth="1"/>
    <col min="3" max="3" width="18.25" style="1" customWidth="1"/>
    <col min="4" max="4" width="21.75" style="1" customWidth="1"/>
    <col min="5" max="5" width="29.375" style="1" customWidth="1"/>
    <col min="6" max="6" width="14.125" style="1" customWidth="1"/>
    <col min="7" max="7" width="13.375" style="1" customWidth="1"/>
    <col min="8" max="8" width="16.375" style="1" customWidth="1"/>
    <col min="9" max="9" width="18.75" style="1" customWidth="1"/>
    <col min="10" max="10" width="17" style="1" customWidth="1"/>
    <col min="11" max="11" width="19.5" style="1" customWidth="1"/>
    <col min="12" max="12" width="16.25" style="1" customWidth="1"/>
    <col min="13" max="13" width="19.875" style="1" customWidth="1"/>
    <col min="14" max="15" width="8.25" style="1" customWidth="1"/>
    <col min="16" max="16" width="9.5" style="1" customWidth="1"/>
    <col min="17" max="17" width="10.125" style="1" customWidth="1"/>
    <col min="18" max="23" width="8.25" style="1" customWidth="1"/>
    <col min="24" max="24" width="12.75" style="1" customWidth="1"/>
    <col min="25" max="16384" width="9" style="1"/>
  </cols>
  <sheetData>
    <row r="1" spans="1:19" ht="18.75">
      <c r="M1" s="3" t="s">
        <v>238</v>
      </c>
    </row>
    <row r="2" spans="1:19" ht="18.75">
      <c r="M2" s="4" t="s">
        <v>1</v>
      </c>
    </row>
    <row r="3" spans="1:19" ht="18.75">
      <c r="M3" s="4" t="s">
        <v>2</v>
      </c>
    </row>
    <row r="4" spans="1:19" s="22" customFormat="1" ht="59.25" customHeight="1">
      <c r="B4" s="847" t="s">
        <v>1092</v>
      </c>
      <c r="C4" s="847"/>
      <c r="D4" s="847"/>
      <c r="E4" s="847"/>
      <c r="F4" s="847"/>
      <c r="G4" s="847"/>
      <c r="H4" s="847"/>
      <c r="I4" s="847"/>
      <c r="J4" s="847"/>
      <c r="K4" s="31"/>
      <c r="L4" s="31"/>
      <c r="M4" s="31"/>
      <c r="N4" s="23"/>
      <c r="O4" s="23"/>
      <c r="P4" s="23"/>
      <c r="Q4" s="23"/>
      <c r="R4" s="23"/>
    </row>
    <row r="5" spans="1:19" ht="18.75" customHeight="1">
      <c r="A5" s="752" t="s">
        <v>1136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5"/>
      <c r="O5" s="5"/>
      <c r="P5" s="5"/>
      <c r="Q5" s="5"/>
      <c r="R5" s="5"/>
      <c r="S5" s="5"/>
    </row>
    <row r="6" spans="1:19" ht="18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9" ht="18.75" customHeight="1">
      <c r="A7" s="752" t="s">
        <v>142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5"/>
      <c r="O7" s="5"/>
      <c r="P7" s="5"/>
      <c r="Q7" s="5"/>
      <c r="R7" s="5"/>
    </row>
    <row r="8" spans="1:19" ht="15.75" customHeight="1">
      <c r="A8" s="838" t="s">
        <v>239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18"/>
      <c r="O8" s="18"/>
      <c r="P8" s="18"/>
      <c r="Q8" s="18"/>
      <c r="R8" s="18"/>
    </row>
    <row r="9" spans="1:19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9" ht="18.75">
      <c r="A10" s="745" t="s">
        <v>1106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17"/>
      <c r="O10" s="17"/>
      <c r="P10" s="17"/>
      <c r="Q10" s="17"/>
      <c r="R10" s="17"/>
    </row>
    <row r="11" spans="1:19" ht="18.75">
      <c r="R11" s="4"/>
    </row>
    <row r="12" spans="1:19" ht="18.75">
      <c r="A12" s="759" t="s">
        <v>1085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24"/>
      <c r="O12" s="19"/>
      <c r="P12" s="19"/>
      <c r="Q12" s="19"/>
      <c r="R12" s="19"/>
    </row>
    <row r="13" spans="1:19">
      <c r="A13" s="746" t="s">
        <v>240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18"/>
      <c r="O13" s="18"/>
      <c r="P13" s="18"/>
      <c r="Q13" s="18"/>
      <c r="R13" s="18"/>
    </row>
    <row r="14" spans="1:19" s="42" customFormat="1">
      <c r="A14" s="771"/>
      <c r="B14" s="771"/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</row>
    <row r="15" spans="1:19" s="43" customFormat="1" ht="90" customHeight="1">
      <c r="A15" s="784" t="s">
        <v>6</v>
      </c>
      <c r="B15" s="784" t="s">
        <v>193</v>
      </c>
      <c r="C15" s="784" t="s">
        <v>8</v>
      </c>
      <c r="D15" s="742" t="s">
        <v>241</v>
      </c>
      <c r="E15" s="742" t="s">
        <v>242</v>
      </c>
      <c r="F15" s="742" t="s">
        <v>243</v>
      </c>
      <c r="G15" s="742"/>
      <c r="H15" s="742" t="s">
        <v>244</v>
      </c>
      <c r="I15" s="742"/>
      <c r="J15" s="742" t="s">
        <v>245</v>
      </c>
      <c r="K15" s="742"/>
      <c r="L15" s="742" t="s">
        <v>246</v>
      </c>
      <c r="M15" s="742"/>
    </row>
    <row r="16" spans="1:19" s="43" customFormat="1" ht="43.5" customHeight="1">
      <c r="A16" s="784"/>
      <c r="B16" s="784"/>
      <c r="C16" s="784"/>
      <c r="D16" s="742"/>
      <c r="E16" s="742"/>
      <c r="F16" s="117" t="s">
        <v>247</v>
      </c>
      <c r="G16" s="117" t="s">
        <v>248</v>
      </c>
      <c r="H16" s="117" t="s">
        <v>249</v>
      </c>
      <c r="I16" s="117" t="s">
        <v>250</v>
      </c>
      <c r="J16" s="117" t="s">
        <v>249</v>
      </c>
      <c r="K16" s="117" t="s">
        <v>250</v>
      </c>
      <c r="L16" s="117" t="s">
        <v>249</v>
      </c>
      <c r="M16" s="117" t="s">
        <v>250</v>
      </c>
    </row>
    <row r="17" spans="1:13" s="43" customFormat="1">
      <c r="A17" s="123">
        <v>1</v>
      </c>
      <c r="B17" s="123">
        <v>2</v>
      </c>
      <c r="C17" s="123">
        <v>3</v>
      </c>
      <c r="D17" s="123">
        <v>4</v>
      </c>
      <c r="E17" s="123">
        <v>5</v>
      </c>
      <c r="F17" s="123">
        <v>6</v>
      </c>
      <c r="G17" s="123">
        <v>7</v>
      </c>
      <c r="H17" s="123">
        <v>8</v>
      </c>
      <c r="I17" s="123">
        <v>9</v>
      </c>
      <c r="J17" s="123">
        <v>10</v>
      </c>
      <c r="K17" s="123">
        <v>11</v>
      </c>
      <c r="L17" s="123">
        <v>12</v>
      </c>
      <c r="M17" s="123">
        <v>13</v>
      </c>
    </row>
    <row r="18" spans="1:13" s="43" customFormat="1">
      <c r="A18" s="352"/>
      <c r="B18" s="352"/>
      <c r="C18" s="352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43" customFormat="1">
      <c r="A19" s="45"/>
      <c r="B19" s="45"/>
      <c r="C19" s="45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43" customFormat="1">
      <c r="A20" s="844" t="s">
        <v>23</v>
      </c>
      <c r="B20" s="845"/>
      <c r="C20" s="846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54" customHeight="1">
      <c r="A21" s="843" t="s">
        <v>140</v>
      </c>
      <c r="B21" s="843"/>
      <c r="C21" s="843"/>
      <c r="D21" s="843"/>
      <c r="E21" s="843"/>
      <c r="F21" s="843"/>
      <c r="G21" s="843"/>
      <c r="H21" s="46"/>
      <c r="I21" s="46"/>
      <c r="J21" s="119"/>
      <c r="K21" s="119"/>
    </row>
  </sheetData>
  <mergeCells count="19">
    <mergeCell ref="A5:M5"/>
    <mergeCell ref="A7:M7"/>
    <mergeCell ref="A10:M10"/>
    <mergeCell ref="A8:M8"/>
    <mergeCell ref="B4:J4"/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</mergeCells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1EFE-6191-4EA3-B564-38A35729B4B1}">
  <sheetPr>
    <tabColor rgb="FFFF0000"/>
  </sheetPr>
  <dimension ref="A1:H459"/>
  <sheetViews>
    <sheetView tabSelected="1" topLeftCell="A340" zoomScaleNormal="100" workbookViewId="0">
      <selection activeCell="K167" sqref="K167"/>
    </sheetView>
  </sheetViews>
  <sheetFormatPr defaultColWidth="9" defaultRowHeight="15.75" customHeight="1"/>
  <cols>
    <col min="1" max="1" width="9.75" style="1089" customWidth="1"/>
    <col min="2" max="2" width="80.75" style="81" customWidth="1"/>
    <col min="3" max="3" width="12.125" style="736" customWidth="1"/>
    <col min="4" max="4" width="13.875" style="736" customWidth="1"/>
    <col min="5" max="5" width="25.875" style="736" customWidth="1"/>
    <col min="6" max="6" width="23" style="736" customWidth="1"/>
    <col min="7" max="7" width="27.875" style="1" customWidth="1"/>
    <col min="8" max="8" width="17.375" style="1" customWidth="1"/>
    <col min="9" max="16384" width="9" style="1"/>
  </cols>
  <sheetData>
    <row r="1" spans="1:8">
      <c r="A1" s="1"/>
      <c r="B1" s="1"/>
      <c r="C1" s="1"/>
      <c r="D1" s="1"/>
      <c r="E1" s="1"/>
      <c r="F1" s="1"/>
      <c r="H1" s="981" t="s">
        <v>251</v>
      </c>
    </row>
    <row r="2" spans="1:8">
      <c r="A2" s="1"/>
      <c r="B2" s="1"/>
      <c r="C2" s="1"/>
      <c r="D2" s="1"/>
      <c r="E2" s="1"/>
      <c r="F2" s="1"/>
      <c r="H2" s="981" t="s">
        <v>1</v>
      </c>
    </row>
    <row r="3" spans="1:8">
      <c r="A3" s="1"/>
      <c r="B3" s="1"/>
      <c r="C3" s="1"/>
      <c r="D3" s="1"/>
      <c r="E3" s="1"/>
      <c r="F3" s="1"/>
      <c r="H3" s="16" t="s">
        <v>2</v>
      </c>
    </row>
    <row r="4" spans="1:8">
      <c r="A4" s="1"/>
      <c r="B4" s="1"/>
      <c r="C4" s="1"/>
      <c r="D4" s="1"/>
      <c r="E4" s="1"/>
      <c r="F4" s="1"/>
      <c r="H4" s="981"/>
    </row>
    <row r="5" spans="1:8">
      <c r="A5" s="1"/>
      <c r="B5" s="1"/>
      <c r="C5" s="1"/>
      <c r="D5" s="1"/>
      <c r="E5" s="1"/>
      <c r="F5" s="1"/>
      <c r="H5" s="981"/>
    </row>
    <row r="6" spans="1:8">
      <c r="A6" s="771" t="s">
        <v>1139</v>
      </c>
      <c r="B6" s="771"/>
      <c r="C6" s="771"/>
      <c r="D6" s="771"/>
      <c r="E6" s="771"/>
      <c r="F6" s="771"/>
      <c r="G6" s="771"/>
      <c r="H6" s="771"/>
    </row>
    <row r="7" spans="1:8" ht="41.25" customHeight="1">
      <c r="A7" s="771"/>
      <c r="B7" s="771"/>
      <c r="C7" s="771"/>
      <c r="D7" s="771"/>
      <c r="E7" s="771"/>
      <c r="F7" s="771"/>
      <c r="G7" s="771"/>
      <c r="H7" s="771"/>
    </row>
    <row r="9" spans="1:8">
      <c r="A9" s="746" t="s">
        <v>252</v>
      </c>
      <c r="B9" s="746"/>
      <c r="C9" s="746"/>
      <c r="D9" s="746"/>
      <c r="E9" s="746"/>
      <c r="F9" s="746"/>
      <c r="G9" s="746"/>
      <c r="H9" s="746"/>
    </row>
    <row r="10" spans="1:8">
      <c r="A10" s="982" t="s">
        <v>4</v>
      </c>
      <c r="B10" s="982"/>
      <c r="C10" s="982"/>
      <c r="D10" s="982"/>
      <c r="E10" s="982"/>
      <c r="F10" s="982"/>
      <c r="G10" s="982"/>
      <c r="H10" s="982"/>
    </row>
    <row r="11" spans="1:8" ht="27.75" customHeight="1">
      <c r="A11" s="746" t="s">
        <v>1073</v>
      </c>
      <c r="B11" s="746"/>
      <c r="C11" s="746"/>
      <c r="D11" s="746"/>
      <c r="E11" s="746"/>
      <c r="F11" s="746"/>
      <c r="G11" s="746"/>
      <c r="H11" s="746"/>
    </row>
    <row r="12" spans="1:8">
      <c r="A12" s="746" t="s">
        <v>1107</v>
      </c>
      <c r="B12" s="746"/>
      <c r="C12" s="746"/>
      <c r="D12" s="746"/>
      <c r="E12" s="746"/>
      <c r="F12" s="746"/>
      <c r="G12" s="746"/>
      <c r="H12" s="746"/>
    </row>
    <row r="13" spans="1:8">
      <c r="A13" s="1"/>
      <c r="B13" s="983"/>
      <c r="C13" s="1"/>
      <c r="D13" s="1"/>
      <c r="E13" s="1"/>
      <c r="F13" s="1"/>
    </row>
    <row r="14" spans="1:8" ht="45.75" customHeight="1">
      <c r="A14" s="838" t="s">
        <v>1093</v>
      </c>
      <c r="B14" s="838"/>
      <c r="C14" s="838"/>
      <c r="D14" s="838"/>
      <c r="E14" s="838"/>
      <c r="F14" s="838"/>
      <c r="G14" s="838"/>
      <c r="H14" s="838"/>
    </row>
    <row r="15" spans="1:8">
      <c r="A15" s="984" t="s">
        <v>253</v>
      </c>
      <c r="B15" s="984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8">
      <c r="A17" s="1"/>
      <c r="B17" s="1"/>
      <c r="C17" s="1"/>
      <c r="D17" s="1"/>
      <c r="E17" s="1"/>
      <c r="F17" s="1"/>
    </row>
    <row r="18" spans="1:8" ht="16.5" thickBot="1">
      <c r="A18" s="771" t="s">
        <v>254</v>
      </c>
      <c r="B18" s="771"/>
      <c r="C18" s="771"/>
      <c r="D18" s="771"/>
      <c r="E18" s="771"/>
      <c r="F18" s="771"/>
      <c r="G18" s="771"/>
      <c r="H18" s="771"/>
    </row>
    <row r="19" spans="1:8" ht="63" customHeight="1">
      <c r="A19" s="985" t="s">
        <v>255</v>
      </c>
      <c r="B19" s="986" t="s">
        <v>256</v>
      </c>
      <c r="C19" s="987" t="s">
        <v>257</v>
      </c>
      <c r="D19" s="988" t="s">
        <v>1125</v>
      </c>
      <c r="E19" s="989"/>
      <c r="F19" s="990" t="s">
        <v>1126</v>
      </c>
      <c r="G19" s="989"/>
      <c r="H19" s="871" t="s">
        <v>11</v>
      </c>
    </row>
    <row r="20" spans="1:8">
      <c r="A20" s="991"/>
      <c r="B20" s="992"/>
      <c r="C20" s="993"/>
      <c r="D20" s="731" t="s">
        <v>258</v>
      </c>
      <c r="E20" s="733" t="s">
        <v>13</v>
      </c>
      <c r="F20" s="733" t="s">
        <v>259</v>
      </c>
      <c r="G20" s="731" t="s">
        <v>260</v>
      </c>
      <c r="H20" s="873"/>
    </row>
    <row r="21" spans="1:8" s="22" customFormat="1" ht="16.5" thickBot="1">
      <c r="A21" s="994">
        <v>1</v>
      </c>
      <c r="B21" s="995">
        <v>2</v>
      </c>
      <c r="C21" s="996">
        <v>3</v>
      </c>
      <c r="D21" s="997">
        <v>4</v>
      </c>
      <c r="E21" s="994">
        <v>5</v>
      </c>
      <c r="F21" s="994" t="s">
        <v>261</v>
      </c>
      <c r="G21" s="995">
        <v>7</v>
      </c>
      <c r="H21" s="995">
        <v>8</v>
      </c>
    </row>
    <row r="22" spans="1:8" s="22" customFormat="1" ht="16.5" thickBot="1">
      <c r="A22" s="998" t="s">
        <v>262</v>
      </c>
      <c r="B22" s="999"/>
      <c r="C22" s="999"/>
      <c r="D22" s="999"/>
      <c r="E22" s="999"/>
      <c r="F22" s="999"/>
      <c r="G22" s="999"/>
      <c r="H22" s="1000"/>
    </row>
    <row r="23" spans="1:8" s="22" customFormat="1">
      <c r="A23" s="1001" t="s">
        <v>263</v>
      </c>
      <c r="B23" s="47" t="s">
        <v>264</v>
      </c>
      <c r="C23" s="1002" t="s">
        <v>265</v>
      </c>
      <c r="D23" s="1003">
        <v>381.68</v>
      </c>
      <c r="E23" s="1004">
        <f>SUM(E29,E31,E37)</f>
        <v>89.622992170000003</v>
      </c>
      <c r="F23" s="1005">
        <f>D23-E23</f>
        <v>292.05700782999998</v>
      </c>
      <c r="G23" s="48">
        <f>F23/D23*100</f>
        <v>76.518813621358191</v>
      </c>
      <c r="H23" s="49"/>
    </row>
    <row r="24" spans="1:8" s="22" customFormat="1">
      <c r="A24" s="1006" t="s">
        <v>266</v>
      </c>
      <c r="B24" s="50" t="s">
        <v>267</v>
      </c>
      <c r="C24" s="75" t="s">
        <v>265</v>
      </c>
      <c r="D24" s="1007">
        <v>0</v>
      </c>
      <c r="E24" s="1008"/>
      <c r="F24" s="25">
        <v>0</v>
      </c>
      <c r="G24" s="51" t="s">
        <v>174</v>
      </c>
      <c r="H24" s="52"/>
    </row>
    <row r="25" spans="1:8" s="22" customFormat="1" ht="31.5">
      <c r="A25" s="1006" t="s">
        <v>268</v>
      </c>
      <c r="B25" s="53" t="s">
        <v>269</v>
      </c>
      <c r="C25" s="75" t="s">
        <v>265</v>
      </c>
      <c r="D25" s="1007">
        <v>0</v>
      </c>
      <c r="E25" s="1008"/>
      <c r="F25" s="25">
        <v>0</v>
      </c>
      <c r="G25" s="51" t="s">
        <v>174</v>
      </c>
      <c r="H25" s="52"/>
    </row>
    <row r="26" spans="1:8" s="22" customFormat="1" ht="31.5">
      <c r="A26" s="1006" t="s">
        <v>270</v>
      </c>
      <c r="B26" s="53" t="s">
        <v>271</v>
      </c>
      <c r="C26" s="75" t="s">
        <v>265</v>
      </c>
      <c r="D26" s="1007">
        <v>0</v>
      </c>
      <c r="E26" s="1008"/>
      <c r="F26" s="25">
        <v>0</v>
      </c>
      <c r="G26" s="51" t="s">
        <v>174</v>
      </c>
      <c r="H26" s="52"/>
    </row>
    <row r="27" spans="1:8" s="22" customFormat="1" ht="31.5">
      <c r="A27" s="1006" t="s">
        <v>272</v>
      </c>
      <c r="B27" s="53" t="s">
        <v>273</v>
      </c>
      <c r="C27" s="75" t="s">
        <v>265</v>
      </c>
      <c r="D27" s="1007">
        <v>0</v>
      </c>
      <c r="E27" s="1008"/>
      <c r="F27" s="25">
        <v>0</v>
      </c>
      <c r="G27" s="51" t="s">
        <v>174</v>
      </c>
      <c r="H27" s="52"/>
    </row>
    <row r="28" spans="1:8" s="22" customFormat="1">
      <c r="A28" s="1006" t="s">
        <v>32</v>
      </c>
      <c r="B28" s="50" t="s">
        <v>274</v>
      </c>
      <c r="C28" s="75" t="s">
        <v>265</v>
      </c>
      <c r="D28" s="1007">
        <v>0</v>
      </c>
      <c r="E28" s="1008"/>
      <c r="F28" s="25">
        <v>0</v>
      </c>
      <c r="G28" s="51" t="s">
        <v>174</v>
      </c>
      <c r="H28" s="52"/>
    </row>
    <row r="29" spans="1:8" s="22" customFormat="1">
      <c r="A29" s="1006" t="s">
        <v>275</v>
      </c>
      <c r="B29" s="50" t="s">
        <v>276</v>
      </c>
      <c r="C29" s="75" t="s">
        <v>265</v>
      </c>
      <c r="D29" s="1009">
        <v>378.67599999999999</v>
      </c>
      <c r="E29" s="1008">
        <v>83.101976780000001</v>
      </c>
      <c r="F29" s="1010">
        <f>D29-E29</f>
        <v>295.57402321999996</v>
      </c>
      <c r="G29" s="51">
        <f>F29/D29*100</f>
        <v>78.054596335653699</v>
      </c>
      <c r="H29" s="52"/>
    </row>
    <row r="30" spans="1:8" s="22" customFormat="1">
      <c r="A30" s="1006" t="s">
        <v>61</v>
      </c>
      <c r="B30" s="50" t="s">
        <v>277</v>
      </c>
      <c r="C30" s="75" t="s">
        <v>265</v>
      </c>
      <c r="D30" s="1007">
        <v>0</v>
      </c>
      <c r="E30" s="1008"/>
      <c r="F30" s="25">
        <v>0</v>
      </c>
      <c r="G30" s="51" t="s">
        <v>174</v>
      </c>
      <c r="H30" s="52"/>
    </row>
    <row r="31" spans="1:8" s="22" customFormat="1">
      <c r="A31" s="1006" t="s">
        <v>278</v>
      </c>
      <c r="B31" s="50" t="s">
        <v>279</v>
      </c>
      <c r="C31" s="75" t="s">
        <v>265</v>
      </c>
      <c r="D31" s="1007">
        <v>2</v>
      </c>
      <c r="E31" s="1008">
        <v>0.57773680000000005</v>
      </c>
      <c r="F31" s="51">
        <f>D31-E31</f>
        <v>1.4222631999999999</v>
      </c>
      <c r="G31" s="51">
        <f>F31/D31*100</f>
        <v>71.113159999999993</v>
      </c>
      <c r="H31" s="52"/>
    </row>
    <row r="32" spans="1:8" s="22" customFormat="1">
      <c r="A32" s="1006" t="s">
        <v>96</v>
      </c>
      <c r="B32" s="50" t="s">
        <v>280</v>
      </c>
      <c r="C32" s="75" t="s">
        <v>265</v>
      </c>
      <c r="D32" s="1007">
        <v>0</v>
      </c>
      <c r="E32" s="1008"/>
      <c r="F32" s="25">
        <v>0</v>
      </c>
      <c r="G32" s="51" t="s">
        <v>174</v>
      </c>
      <c r="H32" s="52"/>
    </row>
    <row r="33" spans="1:8" s="22" customFormat="1">
      <c r="A33" s="1006" t="s">
        <v>281</v>
      </c>
      <c r="B33" s="50" t="s">
        <v>282</v>
      </c>
      <c r="C33" s="75" t="s">
        <v>265</v>
      </c>
      <c r="D33" s="1007">
        <v>0</v>
      </c>
      <c r="E33" s="1008"/>
      <c r="F33" s="25">
        <v>0</v>
      </c>
      <c r="G33" s="51" t="s">
        <v>174</v>
      </c>
      <c r="H33" s="52"/>
    </row>
    <row r="34" spans="1:8" s="22" customFormat="1" ht="31.5">
      <c r="A34" s="1006" t="s">
        <v>283</v>
      </c>
      <c r="B34" s="53" t="s">
        <v>284</v>
      </c>
      <c r="C34" s="75" t="s">
        <v>265</v>
      </c>
      <c r="D34" s="1007">
        <v>0</v>
      </c>
      <c r="E34" s="1008"/>
      <c r="F34" s="25">
        <v>0</v>
      </c>
      <c r="G34" s="51" t="s">
        <v>174</v>
      </c>
      <c r="H34" s="52"/>
    </row>
    <row r="35" spans="1:8" s="22" customFormat="1">
      <c r="A35" s="1006" t="s">
        <v>285</v>
      </c>
      <c r="B35" s="54" t="s">
        <v>286</v>
      </c>
      <c r="C35" s="75" t="s">
        <v>265</v>
      </c>
      <c r="D35" s="1007">
        <v>0</v>
      </c>
      <c r="E35" s="1008"/>
      <c r="F35" s="25">
        <v>0</v>
      </c>
      <c r="G35" s="51" t="s">
        <v>174</v>
      </c>
      <c r="H35" s="52"/>
    </row>
    <row r="36" spans="1:8" s="22" customFormat="1">
      <c r="A36" s="1006" t="s">
        <v>287</v>
      </c>
      <c r="B36" s="54" t="s">
        <v>288</v>
      </c>
      <c r="C36" s="75" t="s">
        <v>265</v>
      </c>
      <c r="D36" s="1007">
        <v>0</v>
      </c>
      <c r="E36" s="1008"/>
      <c r="F36" s="25">
        <v>0</v>
      </c>
      <c r="G36" s="51" t="s">
        <v>174</v>
      </c>
      <c r="H36" s="52"/>
    </row>
    <row r="37" spans="1:8" s="22" customFormat="1" ht="16.5" thickBot="1">
      <c r="A37" s="1006" t="s">
        <v>289</v>
      </c>
      <c r="B37" s="50" t="s">
        <v>290</v>
      </c>
      <c r="C37" s="75" t="s">
        <v>265</v>
      </c>
      <c r="D37" s="1007">
        <v>1</v>
      </c>
      <c r="E37" s="1008">
        <v>5.9432785900000002</v>
      </c>
      <c r="F37" s="51">
        <f>D37-E37</f>
        <v>-4.9432785900000002</v>
      </c>
      <c r="G37" s="51">
        <f>F37/D37*100</f>
        <v>-494.32785900000005</v>
      </c>
      <c r="H37" s="52"/>
    </row>
    <row r="38" spans="1:8" s="22" customFormat="1" ht="31.5">
      <c r="A38" s="1006" t="s">
        <v>291</v>
      </c>
      <c r="B38" s="47" t="s">
        <v>292</v>
      </c>
      <c r="C38" s="75" t="s">
        <v>265</v>
      </c>
      <c r="D38" s="1007">
        <v>364.36</v>
      </c>
      <c r="E38" s="1011">
        <v>107.78644145</v>
      </c>
      <c r="F38" s="599">
        <f>D38-E38</f>
        <v>256.57355855000003</v>
      </c>
      <c r="G38" s="51">
        <f>F38/D38*100</f>
        <v>70.417597582061703</v>
      </c>
      <c r="H38" s="52"/>
    </row>
    <row r="39" spans="1:8" s="22" customFormat="1">
      <c r="A39" s="1006" t="s">
        <v>293</v>
      </c>
      <c r="B39" s="50" t="s">
        <v>267</v>
      </c>
      <c r="C39" s="75" t="s">
        <v>265</v>
      </c>
      <c r="D39" s="1007">
        <v>0</v>
      </c>
      <c r="E39" s="1012"/>
      <c r="F39" s="732">
        <v>0</v>
      </c>
      <c r="G39" s="732" t="s">
        <v>174</v>
      </c>
      <c r="H39" s="52"/>
    </row>
    <row r="40" spans="1:8" s="22" customFormat="1" ht="31.5">
      <c r="A40" s="1006" t="s">
        <v>294</v>
      </c>
      <c r="B40" s="55" t="s">
        <v>269</v>
      </c>
      <c r="C40" s="75" t="s">
        <v>265</v>
      </c>
      <c r="D40" s="1007">
        <v>0</v>
      </c>
      <c r="E40" s="1012"/>
      <c r="F40" s="732">
        <v>0</v>
      </c>
      <c r="G40" s="732" t="s">
        <v>174</v>
      </c>
      <c r="H40" s="52"/>
    </row>
    <row r="41" spans="1:8" s="22" customFormat="1" ht="31.5">
      <c r="A41" s="1006" t="s">
        <v>295</v>
      </c>
      <c r="B41" s="55" t="s">
        <v>271</v>
      </c>
      <c r="C41" s="75" t="s">
        <v>265</v>
      </c>
      <c r="D41" s="1007">
        <v>0</v>
      </c>
      <c r="E41" s="1012"/>
      <c r="F41" s="732">
        <v>0</v>
      </c>
      <c r="G41" s="732" t="s">
        <v>174</v>
      </c>
      <c r="H41" s="52"/>
    </row>
    <row r="42" spans="1:8" s="22" customFormat="1" ht="31.5">
      <c r="A42" s="1006" t="s">
        <v>296</v>
      </c>
      <c r="B42" s="55" t="s">
        <v>273</v>
      </c>
      <c r="C42" s="75" t="s">
        <v>265</v>
      </c>
      <c r="D42" s="1007">
        <v>0</v>
      </c>
      <c r="E42" s="1012"/>
      <c r="F42" s="732">
        <v>0</v>
      </c>
      <c r="G42" s="732" t="s">
        <v>174</v>
      </c>
      <c r="H42" s="52"/>
    </row>
    <row r="43" spans="1:8" s="22" customFormat="1">
      <c r="A43" s="1006" t="s">
        <v>297</v>
      </c>
      <c r="B43" s="50" t="s">
        <v>274</v>
      </c>
      <c r="C43" s="75" t="s">
        <v>265</v>
      </c>
      <c r="D43" s="1007">
        <v>0</v>
      </c>
      <c r="E43" s="1012"/>
      <c r="F43" s="732">
        <v>0</v>
      </c>
      <c r="G43" s="732" t="s">
        <v>174</v>
      </c>
      <c r="H43" s="52"/>
    </row>
    <row r="44" spans="1:8" s="22" customFormat="1">
      <c r="A44" s="1006" t="s">
        <v>298</v>
      </c>
      <c r="B44" s="50" t="s">
        <v>276</v>
      </c>
      <c r="C44" s="75" t="s">
        <v>265</v>
      </c>
      <c r="D44" s="1007">
        <v>357.6</v>
      </c>
      <c r="E44" s="1007">
        <v>91.077156489999993</v>
      </c>
      <c r="F44" s="599">
        <f>D44-E44</f>
        <v>266.52284351000003</v>
      </c>
      <c r="G44" s="732">
        <f>F44/D44*100</f>
        <v>74.5309965072707</v>
      </c>
      <c r="H44" s="52"/>
    </row>
    <row r="45" spans="1:8" s="22" customFormat="1">
      <c r="A45" s="1006" t="s">
        <v>299</v>
      </c>
      <c r="B45" s="50" t="s">
        <v>277</v>
      </c>
      <c r="C45" s="75" t="s">
        <v>265</v>
      </c>
      <c r="D45" s="1007">
        <v>0</v>
      </c>
      <c r="E45" s="1007"/>
      <c r="F45" s="732">
        <v>0</v>
      </c>
      <c r="G45" s="732"/>
      <c r="H45" s="52"/>
    </row>
    <row r="46" spans="1:8" s="22" customFormat="1">
      <c r="A46" s="1006" t="s">
        <v>300</v>
      </c>
      <c r="B46" s="50" t="s">
        <v>279</v>
      </c>
      <c r="C46" s="75" t="s">
        <v>265</v>
      </c>
      <c r="D46" s="1007">
        <v>6.5869999999999989</v>
      </c>
      <c r="E46" s="1007">
        <v>1.11624484</v>
      </c>
      <c r="F46" s="599">
        <f>D46-E46</f>
        <v>5.4707551599999986</v>
      </c>
      <c r="G46" s="732">
        <f>F46/D46*100</f>
        <v>83.053820555639888</v>
      </c>
      <c r="H46" s="52"/>
    </row>
    <row r="47" spans="1:8" s="22" customFormat="1">
      <c r="A47" s="1006" t="s">
        <v>301</v>
      </c>
      <c r="B47" s="50" t="s">
        <v>280</v>
      </c>
      <c r="C47" s="75" t="s">
        <v>265</v>
      </c>
      <c r="D47" s="1007">
        <v>0</v>
      </c>
      <c r="E47" s="1007"/>
      <c r="F47" s="732">
        <v>0</v>
      </c>
      <c r="G47" s="732" t="s">
        <v>174</v>
      </c>
      <c r="H47" s="52"/>
    </row>
    <row r="48" spans="1:8" s="22" customFormat="1">
      <c r="A48" s="1006" t="s">
        <v>302</v>
      </c>
      <c r="B48" s="50" t="s">
        <v>282</v>
      </c>
      <c r="C48" s="75" t="s">
        <v>265</v>
      </c>
      <c r="D48" s="1007">
        <v>0</v>
      </c>
      <c r="E48" s="1007"/>
      <c r="F48" s="732">
        <v>0</v>
      </c>
      <c r="G48" s="732" t="s">
        <v>174</v>
      </c>
      <c r="H48" s="52"/>
    </row>
    <row r="49" spans="1:8" s="22" customFormat="1" ht="31.5">
      <c r="A49" s="1006" t="s">
        <v>303</v>
      </c>
      <c r="B49" s="53" t="s">
        <v>284</v>
      </c>
      <c r="C49" s="75" t="s">
        <v>265</v>
      </c>
      <c r="D49" s="1007">
        <v>0</v>
      </c>
      <c r="E49" s="1007"/>
      <c r="F49" s="732">
        <v>0</v>
      </c>
      <c r="G49" s="732" t="s">
        <v>174</v>
      </c>
      <c r="H49" s="52"/>
    </row>
    <row r="50" spans="1:8" s="22" customFormat="1">
      <c r="A50" s="1006" t="s">
        <v>304</v>
      </c>
      <c r="B50" s="55" t="s">
        <v>286</v>
      </c>
      <c r="C50" s="75" t="s">
        <v>265</v>
      </c>
      <c r="D50" s="1007">
        <v>0</v>
      </c>
      <c r="E50" s="1007"/>
      <c r="F50" s="732">
        <v>0</v>
      </c>
      <c r="G50" s="732" t="s">
        <v>174</v>
      </c>
      <c r="H50" s="52"/>
    </row>
    <row r="51" spans="1:8" s="22" customFormat="1">
      <c r="A51" s="1006" t="s">
        <v>305</v>
      </c>
      <c r="B51" s="55" t="s">
        <v>288</v>
      </c>
      <c r="C51" s="75" t="s">
        <v>265</v>
      </c>
      <c r="D51" s="1007">
        <v>0</v>
      </c>
      <c r="E51" s="1007"/>
      <c r="F51" s="732">
        <v>0</v>
      </c>
      <c r="G51" s="732" t="s">
        <v>174</v>
      </c>
      <c r="H51" s="52"/>
    </row>
    <row r="52" spans="1:8" s="22" customFormat="1">
      <c r="A52" s="1006" t="s">
        <v>306</v>
      </c>
      <c r="B52" s="50" t="s">
        <v>290</v>
      </c>
      <c r="C52" s="75" t="s">
        <v>265</v>
      </c>
      <c r="D52" s="1007">
        <v>0.18075911311537018</v>
      </c>
      <c r="E52" s="1007">
        <v>0.69382695000000005</v>
      </c>
      <c r="F52" s="599">
        <f>D52-E52</f>
        <v>-0.51306783688462987</v>
      </c>
      <c r="G52" s="732">
        <f>F52/D52*100</f>
        <v>-283.84064739085233</v>
      </c>
      <c r="H52" s="52"/>
    </row>
    <row r="53" spans="1:8" s="22" customFormat="1">
      <c r="A53" s="1006" t="s">
        <v>307</v>
      </c>
      <c r="B53" s="53" t="s">
        <v>308</v>
      </c>
      <c r="C53" s="75" t="s">
        <v>265</v>
      </c>
      <c r="D53" s="1007">
        <v>90.23</v>
      </c>
      <c r="E53" s="1007">
        <f>E55+E60</f>
        <v>31.137465249999998</v>
      </c>
      <c r="F53" s="599">
        <f>D53-E53</f>
        <v>59.092534750000006</v>
      </c>
      <c r="G53" s="732">
        <f>F53/D53*100</f>
        <v>65.491006040119686</v>
      </c>
      <c r="H53" s="52"/>
    </row>
    <row r="54" spans="1:8" s="22" customFormat="1">
      <c r="A54" s="1006" t="s">
        <v>294</v>
      </c>
      <c r="B54" s="55" t="s">
        <v>309</v>
      </c>
      <c r="C54" s="75" t="s">
        <v>265</v>
      </c>
      <c r="D54" s="1007">
        <v>0</v>
      </c>
      <c r="E54" s="1007"/>
      <c r="F54" s="732">
        <v>0</v>
      </c>
      <c r="G54" s="732" t="s">
        <v>174</v>
      </c>
      <c r="H54" s="52"/>
    </row>
    <row r="55" spans="1:8" s="22" customFormat="1">
      <c r="A55" s="1006" t="s">
        <v>295</v>
      </c>
      <c r="B55" s="54" t="s">
        <v>310</v>
      </c>
      <c r="C55" s="75" t="s">
        <v>265</v>
      </c>
      <c r="D55" s="1007">
        <v>69.81</v>
      </c>
      <c r="E55" s="1007">
        <f>E56</f>
        <v>26.04348242</v>
      </c>
      <c r="F55" s="599">
        <f>D55-E55</f>
        <v>43.766517579999999</v>
      </c>
      <c r="G55" s="732">
        <f>F55/D55*100</f>
        <v>62.693765334479302</v>
      </c>
      <c r="H55" s="52"/>
    </row>
    <row r="56" spans="1:8" s="22" customFormat="1">
      <c r="A56" s="1006" t="s">
        <v>311</v>
      </c>
      <c r="B56" s="56" t="s">
        <v>312</v>
      </c>
      <c r="C56" s="75" t="s">
        <v>265</v>
      </c>
      <c r="D56" s="1007">
        <v>69.81</v>
      </c>
      <c r="E56" s="1007">
        <f>E57</f>
        <v>26.04348242</v>
      </c>
      <c r="F56" s="599">
        <f>D56-E56</f>
        <v>43.766517579999999</v>
      </c>
      <c r="G56" s="732">
        <f>F56/D56*100</f>
        <v>62.693765334479302</v>
      </c>
      <c r="H56" s="52"/>
    </row>
    <row r="57" spans="1:8" s="22" customFormat="1" ht="31.5">
      <c r="A57" s="1006" t="s">
        <v>313</v>
      </c>
      <c r="B57" s="57" t="s">
        <v>314</v>
      </c>
      <c r="C57" s="75" t="s">
        <v>265</v>
      </c>
      <c r="D57" s="1007">
        <v>69.81</v>
      </c>
      <c r="E57" s="1007">
        <v>26.04348242</v>
      </c>
      <c r="F57" s="599">
        <f>D57-E57</f>
        <v>43.766517579999999</v>
      </c>
      <c r="G57" s="732">
        <f>F57/D57*100</f>
        <v>62.693765334479302</v>
      </c>
      <c r="H57" s="52"/>
    </row>
    <row r="58" spans="1:8" s="22" customFormat="1">
      <c r="A58" s="1006" t="s">
        <v>315</v>
      </c>
      <c r="B58" s="57" t="s">
        <v>316</v>
      </c>
      <c r="C58" s="75" t="s">
        <v>265</v>
      </c>
      <c r="D58" s="1007">
        <v>0</v>
      </c>
      <c r="E58" s="1007"/>
      <c r="F58" s="732">
        <v>0</v>
      </c>
      <c r="G58" s="732"/>
      <c r="H58" s="52"/>
    </row>
    <row r="59" spans="1:8" s="22" customFormat="1">
      <c r="A59" s="1006" t="s">
        <v>317</v>
      </c>
      <c r="B59" s="56" t="s">
        <v>318</v>
      </c>
      <c r="C59" s="75" t="s">
        <v>265</v>
      </c>
      <c r="D59" s="1007">
        <v>0</v>
      </c>
      <c r="E59" s="1007"/>
      <c r="F59" s="732">
        <v>0</v>
      </c>
      <c r="G59" s="732"/>
      <c r="H59" s="52"/>
    </row>
    <row r="60" spans="1:8" s="22" customFormat="1">
      <c r="A60" s="1006" t="s">
        <v>296</v>
      </c>
      <c r="B60" s="54" t="s">
        <v>319</v>
      </c>
      <c r="C60" s="75" t="s">
        <v>265</v>
      </c>
      <c r="D60" s="1007">
        <v>19.8</v>
      </c>
      <c r="E60" s="1012">
        <v>5.0939828299999999</v>
      </c>
      <c r="F60" s="599">
        <f>D60-E60</f>
        <v>14.706017170000001</v>
      </c>
      <c r="G60" s="732">
        <f>F60/D60*100</f>
        <v>74.272813989898992</v>
      </c>
      <c r="H60" s="52"/>
    </row>
    <row r="61" spans="1:8" s="22" customFormat="1">
      <c r="A61" s="1006" t="s">
        <v>320</v>
      </c>
      <c r="B61" s="54" t="s">
        <v>321</v>
      </c>
      <c r="C61" s="75" t="s">
        <v>265</v>
      </c>
      <c r="D61" s="1007">
        <v>0.61</v>
      </c>
      <c r="E61" s="1012"/>
      <c r="F61" s="599">
        <f>D61-E61</f>
        <v>0.61</v>
      </c>
      <c r="G61" s="732">
        <f>F61/D61*100</f>
        <v>100</v>
      </c>
      <c r="H61" s="52"/>
    </row>
    <row r="62" spans="1:8" s="22" customFormat="1">
      <c r="A62" s="1006" t="s">
        <v>322</v>
      </c>
      <c r="B62" s="53" t="s">
        <v>323</v>
      </c>
      <c r="C62" s="75" t="s">
        <v>265</v>
      </c>
      <c r="D62" s="1007">
        <v>98.14</v>
      </c>
      <c r="E62" s="1007">
        <f>E63+E67</f>
        <v>22.635991219999998</v>
      </c>
      <c r="F62" s="599">
        <f>D62-E62</f>
        <v>75.504008780000007</v>
      </c>
      <c r="G62" s="732">
        <f>F62/D62*100</f>
        <v>76.934999775830448</v>
      </c>
      <c r="H62" s="52"/>
    </row>
    <row r="63" spans="1:8" s="22" customFormat="1" ht="31.5">
      <c r="A63" s="1006" t="s">
        <v>324</v>
      </c>
      <c r="B63" s="55" t="s">
        <v>325</v>
      </c>
      <c r="C63" s="75" t="s">
        <v>265</v>
      </c>
      <c r="D63" s="1007">
        <v>32.33</v>
      </c>
      <c r="E63" s="1012">
        <v>16.346208499999999</v>
      </c>
      <c r="F63" s="599">
        <f>D63-E63</f>
        <v>15.983791499999999</v>
      </c>
      <c r="G63" s="732">
        <f>F63/D63*100</f>
        <v>49.439503557067738</v>
      </c>
      <c r="H63" s="52"/>
    </row>
    <row r="64" spans="1:8" s="22" customFormat="1" ht="31.5">
      <c r="A64" s="1006" t="s">
        <v>326</v>
      </c>
      <c r="B64" s="55" t="s">
        <v>327</v>
      </c>
      <c r="C64" s="75" t="s">
        <v>265</v>
      </c>
      <c r="D64" s="1007">
        <v>0</v>
      </c>
      <c r="E64" s="1007">
        <v>0</v>
      </c>
      <c r="F64" s="732">
        <v>0</v>
      </c>
      <c r="G64" s="732" t="s">
        <v>174</v>
      </c>
      <c r="H64" s="52"/>
    </row>
    <row r="65" spans="1:8" s="22" customFormat="1">
      <c r="A65" s="1006" t="s">
        <v>328</v>
      </c>
      <c r="B65" s="54" t="s">
        <v>329</v>
      </c>
      <c r="C65" s="75" t="s">
        <v>265</v>
      </c>
      <c r="D65" s="1007">
        <v>0</v>
      </c>
      <c r="E65" s="1007">
        <v>0</v>
      </c>
      <c r="F65" s="732">
        <v>0</v>
      </c>
      <c r="G65" s="732" t="s">
        <v>174</v>
      </c>
      <c r="H65" s="52"/>
    </row>
    <row r="66" spans="1:8" s="22" customFormat="1">
      <c r="A66" s="1006" t="s">
        <v>330</v>
      </c>
      <c r="B66" s="54" t="s">
        <v>331</v>
      </c>
      <c r="C66" s="75" t="s">
        <v>265</v>
      </c>
      <c r="D66" s="1007">
        <v>0</v>
      </c>
      <c r="E66" s="1007">
        <v>0</v>
      </c>
      <c r="F66" s="732">
        <v>0</v>
      </c>
      <c r="G66" s="732" t="s">
        <v>174</v>
      </c>
      <c r="H66" s="52"/>
    </row>
    <row r="67" spans="1:8" s="22" customFormat="1">
      <c r="A67" s="1006" t="s">
        <v>332</v>
      </c>
      <c r="B67" s="54" t="s">
        <v>333</v>
      </c>
      <c r="C67" s="75" t="s">
        <v>265</v>
      </c>
      <c r="D67" s="1007">
        <v>65.81</v>
      </c>
      <c r="E67" s="1012">
        <v>6.2897827199999981</v>
      </c>
      <c r="F67" s="599">
        <f t="shared" ref="F67:F75" si="0">D67-E67</f>
        <v>59.520217280000004</v>
      </c>
      <c r="G67" s="732">
        <f t="shared" ref="G67:G75" si="1">F67/D67*100</f>
        <v>90.442512201793051</v>
      </c>
      <c r="H67" s="52"/>
    </row>
    <row r="68" spans="1:8" s="22" customFormat="1">
      <c r="A68" s="1006" t="s">
        <v>334</v>
      </c>
      <c r="B68" s="53" t="s">
        <v>335</v>
      </c>
      <c r="C68" s="75" t="s">
        <v>265</v>
      </c>
      <c r="D68" s="1007">
        <v>89.75</v>
      </c>
      <c r="E68" s="1012">
        <v>26.09956167</v>
      </c>
      <c r="F68" s="599">
        <f t="shared" si="0"/>
        <v>63.65043833</v>
      </c>
      <c r="G68" s="732">
        <f t="shared" si="1"/>
        <v>70.919708445682446</v>
      </c>
      <c r="H68" s="52"/>
    </row>
    <row r="69" spans="1:8" s="22" customFormat="1">
      <c r="A69" s="1006" t="s">
        <v>336</v>
      </c>
      <c r="B69" s="53" t="s">
        <v>337</v>
      </c>
      <c r="C69" s="75" t="s">
        <v>265</v>
      </c>
      <c r="D69" s="1007">
        <v>11.78</v>
      </c>
      <c r="E69" s="1013">
        <v>6.4155436300000011</v>
      </c>
      <c r="F69" s="599">
        <f t="shared" si="0"/>
        <v>5.3644563699999983</v>
      </c>
      <c r="G69" s="732">
        <f t="shared" si="1"/>
        <v>45.538678862478768</v>
      </c>
      <c r="H69" s="52"/>
    </row>
    <row r="70" spans="1:8" s="22" customFormat="1">
      <c r="A70" s="1006" t="s">
        <v>338</v>
      </c>
      <c r="B70" s="53" t="s">
        <v>339</v>
      </c>
      <c r="C70" s="75" t="s">
        <v>265</v>
      </c>
      <c r="D70" s="1007">
        <v>1.66</v>
      </c>
      <c r="E70" s="1013">
        <f>E71+E72</f>
        <v>0.99629299999999998</v>
      </c>
      <c r="F70" s="599">
        <f t="shared" si="0"/>
        <v>0.66370699999999994</v>
      </c>
      <c r="G70" s="732">
        <f t="shared" si="1"/>
        <v>39.982349397590362</v>
      </c>
      <c r="H70" s="52"/>
    </row>
    <row r="71" spans="1:8" s="22" customFormat="1">
      <c r="A71" s="1006" t="s">
        <v>340</v>
      </c>
      <c r="B71" s="54" t="s">
        <v>341</v>
      </c>
      <c r="C71" s="75" t="s">
        <v>265</v>
      </c>
      <c r="D71" s="1007">
        <v>1.57</v>
      </c>
      <c r="E71" s="1012">
        <v>0.94783899999999999</v>
      </c>
      <c r="F71" s="599">
        <f t="shared" si="0"/>
        <v>0.62216100000000008</v>
      </c>
      <c r="G71" s="732">
        <f t="shared" si="1"/>
        <v>39.628089171974523</v>
      </c>
      <c r="H71" s="52"/>
    </row>
    <row r="72" spans="1:8" s="22" customFormat="1">
      <c r="A72" s="1006" t="s">
        <v>342</v>
      </c>
      <c r="B72" s="54" t="s">
        <v>343</v>
      </c>
      <c r="C72" s="75" t="s">
        <v>265</v>
      </c>
      <c r="D72" s="1007">
        <v>0.09</v>
      </c>
      <c r="E72" s="1012">
        <v>4.8453999999999997E-2</v>
      </c>
      <c r="F72" s="599">
        <f t="shared" si="0"/>
        <v>4.1546E-2</v>
      </c>
      <c r="G72" s="732">
        <f t="shared" si="1"/>
        <v>46.162222222222219</v>
      </c>
      <c r="H72" s="52"/>
    </row>
    <row r="73" spans="1:8" s="22" customFormat="1">
      <c r="A73" s="1006" t="s">
        <v>344</v>
      </c>
      <c r="B73" s="53" t="s">
        <v>345</v>
      </c>
      <c r="C73" s="75" t="s">
        <v>265</v>
      </c>
      <c r="D73" s="1007">
        <v>72.81</v>
      </c>
      <c r="E73" s="1007">
        <f>SUM(E74:E75)</f>
        <v>20.290918510000001</v>
      </c>
      <c r="F73" s="599">
        <f t="shared" si="0"/>
        <v>52.519081490000005</v>
      </c>
      <c r="G73" s="732">
        <f t="shared" si="1"/>
        <v>72.131687254498019</v>
      </c>
      <c r="H73" s="52"/>
    </row>
    <row r="74" spans="1:8" s="22" customFormat="1">
      <c r="A74" s="1006" t="s">
        <v>346</v>
      </c>
      <c r="B74" s="54" t="s">
        <v>347</v>
      </c>
      <c r="C74" s="75" t="s">
        <v>265</v>
      </c>
      <c r="D74" s="1007">
        <v>40.94</v>
      </c>
      <c r="E74" s="1012">
        <v>4.4101223300000001</v>
      </c>
      <c r="F74" s="599">
        <f t="shared" si="0"/>
        <v>36.529877669999998</v>
      </c>
      <c r="G74" s="732">
        <f t="shared" si="1"/>
        <v>89.22783993649243</v>
      </c>
      <c r="H74" s="52"/>
    </row>
    <row r="75" spans="1:8" s="22" customFormat="1">
      <c r="A75" s="1006" t="s">
        <v>348</v>
      </c>
      <c r="B75" s="54" t="s">
        <v>349</v>
      </c>
      <c r="C75" s="75" t="s">
        <v>265</v>
      </c>
      <c r="D75" s="1007">
        <v>31.87</v>
      </c>
      <c r="E75" s="1012">
        <v>15.880796180000001</v>
      </c>
      <c r="F75" s="599">
        <f t="shared" si="0"/>
        <v>15.98920382</v>
      </c>
      <c r="G75" s="732">
        <f t="shared" si="1"/>
        <v>50.170077878882957</v>
      </c>
      <c r="H75" s="52"/>
    </row>
    <row r="76" spans="1:8" s="22" customFormat="1" ht="16.5" thickBot="1">
      <c r="A76" s="1014" t="s">
        <v>350</v>
      </c>
      <c r="B76" s="58" t="s">
        <v>351</v>
      </c>
      <c r="C76" s="1015" t="s">
        <v>265</v>
      </c>
      <c r="D76" s="1016">
        <v>0</v>
      </c>
      <c r="E76" s="1017"/>
      <c r="F76" s="59">
        <v>0</v>
      </c>
      <c r="G76" s="59" t="s">
        <v>174</v>
      </c>
      <c r="H76" s="60"/>
    </row>
    <row r="77" spans="1:8" s="22" customFormat="1">
      <c r="A77" s="1001" t="s">
        <v>352</v>
      </c>
      <c r="B77" s="254" t="s">
        <v>353</v>
      </c>
      <c r="C77" s="1002" t="s">
        <v>265</v>
      </c>
      <c r="D77" s="1003">
        <v>49.82</v>
      </c>
      <c r="E77" s="1018">
        <f>E80</f>
        <v>14.94556697</v>
      </c>
      <c r="F77" s="600">
        <f>D77-E77</f>
        <v>34.874433029999999</v>
      </c>
      <c r="G77" s="61">
        <f>F77/D77*100</f>
        <v>70.000869189080689</v>
      </c>
      <c r="H77" s="49"/>
    </row>
    <row r="78" spans="1:8" s="22" customFormat="1">
      <c r="A78" s="1006" t="s">
        <v>354</v>
      </c>
      <c r="B78" s="54" t="s">
        <v>355</v>
      </c>
      <c r="C78" s="75" t="s">
        <v>265</v>
      </c>
      <c r="D78" s="1007">
        <v>0</v>
      </c>
      <c r="E78" s="1012"/>
      <c r="F78" s="732">
        <v>0</v>
      </c>
      <c r="G78" s="732" t="s">
        <v>174</v>
      </c>
      <c r="H78" s="52"/>
    </row>
    <row r="79" spans="1:8" s="22" customFormat="1">
      <c r="A79" s="1006" t="s">
        <v>356</v>
      </c>
      <c r="B79" s="54" t="s">
        <v>357</v>
      </c>
      <c r="C79" s="75" t="s">
        <v>265</v>
      </c>
      <c r="D79" s="1007">
        <v>0</v>
      </c>
      <c r="E79" s="1012"/>
      <c r="F79" s="732">
        <v>0</v>
      </c>
      <c r="G79" s="732" t="s">
        <v>174</v>
      </c>
      <c r="H79" s="52"/>
    </row>
    <row r="80" spans="1:8" s="22" customFormat="1" ht="16.5" thickBot="1">
      <c r="A80" s="1019" t="s">
        <v>358</v>
      </c>
      <c r="B80" s="62" t="s">
        <v>359</v>
      </c>
      <c r="C80" s="1020" t="s">
        <v>265</v>
      </c>
      <c r="D80" s="1021">
        <v>49.82</v>
      </c>
      <c r="E80" s="1022">
        <v>14.94556697</v>
      </c>
      <c r="F80" s="601">
        <f>D80-E80</f>
        <v>34.874433029999999</v>
      </c>
      <c r="G80" s="63">
        <f>F80/D80*100</f>
        <v>70.000869189080689</v>
      </c>
      <c r="H80" s="64"/>
    </row>
    <row r="81" spans="1:8" s="22" customFormat="1">
      <c r="A81" s="1023" t="s">
        <v>175</v>
      </c>
      <c r="B81" s="47" t="s">
        <v>360</v>
      </c>
      <c r="C81" s="74" t="s">
        <v>265</v>
      </c>
      <c r="D81" s="1003">
        <v>17.309999999999999</v>
      </c>
      <c r="E81" s="1024">
        <f>E23-E38</f>
        <v>-18.163449279999995</v>
      </c>
      <c r="F81" s="602">
        <f>D81-E81</f>
        <v>35.473449279999997</v>
      </c>
      <c r="G81" s="65">
        <f>F81/D81*100</f>
        <v>204.93038290005777</v>
      </c>
      <c r="H81" s="66"/>
    </row>
    <row r="82" spans="1:8" s="22" customFormat="1">
      <c r="A82" s="1006" t="s">
        <v>361</v>
      </c>
      <c r="B82" s="50" t="s">
        <v>267</v>
      </c>
      <c r="C82" s="75" t="s">
        <v>265</v>
      </c>
      <c r="D82" s="1007">
        <v>0</v>
      </c>
      <c r="E82" s="1012">
        <v>0</v>
      </c>
      <c r="F82" s="732">
        <v>0</v>
      </c>
      <c r="G82" s="732" t="s">
        <v>174</v>
      </c>
      <c r="H82" s="52"/>
    </row>
    <row r="83" spans="1:8" s="22" customFormat="1" ht="31.5">
      <c r="A83" s="1006" t="s">
        <v>362</v>
      </c>
      <c r="B83" s="55" t="s">
        <v>269</v>
      </c>
      <c r="C83" s="75" t="s">
        <v>265</v>
      </c>
      <c r="D83" s="1007">
        <v>0</v>
      </c>
      <c r="E83" s="1012">
        <v>0</v>
      </c>
      <c r="F83" s="732">
        <v>0</v>
      </c>
      <c r="G83" s="732" t="s">
        <v>174</v>
      </c>
      <c r="H83" s="52"/>
    </row>
    <row r="84" spans="1:8" s="22" customFormat="1" ht="31.5">
      <c r="A84" s="1006" t="s">
        <v>363</v>
      </c>
      <c r="B84" s="55" t="s">
        <v>271</v>
      </c>
      <c r="C84" s="75" t="s">
        <v>265</v>
      </c>
      <c r="D84" s="1007">
        <v>0</v>
      </c>
      <c r="E84" s="1012">
        <v>0</v>
      </c>
      <c r="F84" s="732">
        <v>0</v>
      </c>
      <c r="G84" s="732" t="s">
        <v>174</v>
      </c>
      <c r="H84" s="52"/>
    </row>
    <row r="85" spans="1:8" s="22" customFormat="1" ht="31.5">
      <c r="A85" s="1006" t="s">
        <v>364</v>
      </c>
      <c r="B85" s="55" t="s">
        <v>273</v>
      </c>
      <c r="C85" s="75" t="s">
        <v>265</v>
      </c>
      <c r="D85" s="1007">
        <v>0</v>
      </c>
      <c r="E85" s="1012">
        <v>0</v>
      </c>
      <c r="F85" s="732">
        <v>0</v>
      </c>
      <c r="G85" s="732" t="s">
        <v>174</v>
      </c>
      <c r="H85" s="52"/>
    </row>
    <row r="86" spans="1:8" s="22" customFormat="1">
      <c r="A86" s="1006" t="s">
        <v>365</v>
      </c>
      <c r="B86" s="50" t="s">
        <v>274</v>
      </c>
      <c r="C86" s="75" t="s">
        <v>265</v>
      </c>
      <c r="D86" s="1007">
        <v>0</v>
      </c>
      <c r="E86" s="1012">
        <v>0</v>
      </c>
      <c r="F86" s="732">
        <v>0</v>
      </c>
      <c r="G86" s="732" t="s">
        <v>174</v>
      </c>
      <c r="H86" s="52"/>
    </row>
    <row r="87" spans="1:8" s="22" customFormat="1">
      <c r="A87" s="1006" t="s">
        <v>366</v>
      </c>
      <c r="B87" s="50" t="s">
        <v>276</v>
      </c>
      <c r="C87" s="75" t="s">
        <v>265</v>
      </c>
      <c r="D87" s="1007">
        <v>21.08</v>
      </c>
      <c r="E87" s="1012">
        <v>-21.409264279710801</v>
      </c>
      <c r="F87" s="599">
        <f>D87-E87</f>
        <v>42.489264279710795</v>
      </c>
      <c r="G87" s="732">
        <f>F87/D87*100</f>
        <v>201.56197476143643</v>
      </c>
      <c r="H87" s="52"/>
    </row>
    <row r="88" spans="1:8" s="22" customFormat="1">
      <c r="A88" s="1006" t="s">
        <v>367</v>
      </c>
      <c r="B88" s="50" t="s">
        <v>277</v>
      </c>
      <c r="C88" s="75" t="s">
        <v>265</v>
      </c>
      <c r="D88" s="1007">
        <v>0</v>
      </c>
      <c r="E88" s="1012">
        <v>0</v>
      </c>
      <c r="F88" s="732">
        <v>0</v>
      </c>
      <c r="G88" s="732" t="s">
        <v>174</v>
      </c>
      <c r="H88" s="52"/>
    </row>
    <row r="89" spans="1:8" s="22" customFormat="1">
      <c r="A89" s="1006" t="s">
        <v>368</v>
      </c>
      <c r="B89" s="50" t="s">
        <v>279</v>
      </c>
      <c r="C89" s="75" t="s">
        <v>265</v>
      </c>
      <c r="D89" s="1007">
        <v>-4.5869999999999989</v>
      </c>
      <c r="E89" s="1012">
        <v>-0.70482431999999995</v>
      </c>
      <c r="F89" s="599">
        <f>D89-E89</f>
        <v>-3.8821756799999987</v>
      </c>
      <c r="G89" s="732">
        <f>F89/D89*100</f>
        <v>84.634307390451269</v>
      </c>
      <c r="H89" s="52"/>
    </row>
    <row r="90" spans="1:8" s="22" customFormat="1">
      <c r="A90" s="1006" t="s">
        <v>369</v>
      </c>
      <c r="B90" s="50" t="s">
        <v>280</v>
      </c>
      <c r="C90" s="75" t="s">
        <v>265</v>
      </c>
      <c r="D90" s="1007">
        <v>0</v>
      </c>
      <c r="E90" s="1012">
        <v>0</v>
      </c>
      <c r="F90" s="732">
        <v>0</v>
      </c>
      <c r="G90" s="732" t="s">
        <v>174</v>
      </c>
      <c r="H90" s="52"/>
    </row>
    <row r="91" spans="1:8" s="22" customFormat="1">
      <c r="A91" s="1006" t="s">
        <v>370</v>
      </c>
      <c r="B91" s="50" t="s">
        <v>282</v>
      </c>
      <c r="C91" s="75" t="s">
        <v>265</v>
      </c>
      <c r="D91" s="1007">
        <v>0</v>
      </c>
      <c r="E91" s="1012">
        <v>0</v>
      </c>
      <c r="F91" s="732">
        <v>0</v>
      </c>
      <c r="G91" s="732" t="s">
        <v>174</v>
      </c>
      <c r="H91" s="52"/>
    </row>
    <row r="92" spans="1:8" s="22" customFormat="1" ht="31.5">
      <c r="A92" s="1006" t="s">
        <v>371</v>
      </c>
      <c r="B92" s="53" t="s">
        <v>284</v>
      </c>
      <c r="C92" s="75" t="s">
        <v>265</v>
      </c>
      <c r="D92" s="1007">
        <v>0</v>
      </c>
      <c r="E92" s="1012">
        <v>0</v>
      </c>
      <c r="F92" s="732">
        <v>0</v>
      </c>
      <c r="G92" s="732" t="s">
        <v>174</v>
      </c>
      <c r="H92" s="52"/>
    </row>
    <row r="93" spans="1:8" s="22" customFormat="1">
      <c r="A93" s="1006" t="s">
        <v>372</v>
      </c>
      <c r="B93" s="55" t="s">
        <v>286</v>
      </c>
      <c r="C93" s="75" t="s">
        <v>265</v>
      </c>
      <c r="D93" s="1007">
        <v>0</v>
      </c>
      <c r="E93" s="1012">
        <v>0</v>
      </c>
      <c r="F93" s="732">
        <v>0</v>
      </c>
      <c r="G93" s="732" t="s">
        <v>174</v>
      </c>
      <c r="H93" s="52"/>
    </row>
    <row r="94" spans="1:8" s="22" customFormat="1">
      <c r="A94" s="1006" t="s">
        <v>373</v>
      </c>
      <c r="B94" s="54" t="s">
        <v>288</v>
      </c>
      <c r="C94" s="75" t="s">
        <v>265</v>
      </c>
      <c r="D94" s="1007">
        <v>0</v>
      </c>
      <c r="E94" s="1012">
        <v>0</v>
      </c>
      <c r="F94" s="732">
        <v>0</v>
      </c>
      <c r="G94" s="732" t="s">
        <v>174</v>
      </c>
      <c r="H94" s="52"/>
    </row>
    <row r="95" spans="1:8" s="22" customFormat="1">
      <c r="A95" s="1006" t="s">
        <v>374</v>
      </c>
      <c r="B95" s="50" t="s">
        <v>290</v>
      </c>
      <c r="C95" s="75" t="s">
        <v>265</v>
      </c>
      <c r="D95" s="1007">
        <v>0.81924088688462982</v>
      </c>
      <c r="E95" s="1012">
        <v>3.9506393197108198</v>
      </c>
      <c r="F95" s="599">
        <f>D95-E95</f>
        <v>-3.1313984328261899</v>
      </c>
      <c r="G95" s="732">
        <f>F95/D95*100</f>
        <v>-382.23170778671982</v>
      </c>
      <c r="H95" s="52"/>
    </row>
    <row r="96" spans="1:8" s="22" customFormat="1">
      <c r="A96" s="1006" t="s">
        <v>173</v>
      </c>
      <c r="B96" s="67" t="s">
        <v>375</v>
      </c>
      <c r="C96" s="75" t="s">
        <v>265</v>
      </c>
      <c r="D96" s="1007">
        <v>-1.32</v>
      </c>
      <c r="E96" s="1012">
        <f>E97-E103</f>
        <v>2.6015374900000006</v>
      </c>
      <c r="F96" s="599">
        <f>D96-E96</f>
        <v>-3.9215374900000004</v>
      </c>
      <c r="G96" s="732">
        <f>F96/D96*100</f>
        <v>297.08617348484847</v>
      </c>
      <c r="H96" s="52"/>
    </row>
    <row r="97" spans="1:8" s="22" customFormat="1">
      <c r="A97" s="1006" t="s">
        <v>203</v>
      </c>
      <c r="B97" s="53" t="s">
        <v>376</v>
      </c>
      <c r="C97" s="75" t="s">
        <v>265</v>
      </c>
      <c r="D97" s="1007">
        <v>0</v>
      </c>
      <c r="E97" s="1012">
        <v>5.4267571300000004</v>
      </c>
      <c r="F97" s="599">
        <f>D97-E97</f>
        <v>-5.4267571300000004</v>
      </c>
      <c r="G97" s="732" t="s">
        <v>174</v>
      </c>
      <c r="H97" s="52"/>
    </row>
    <row r="98" spans="1:8" s="22" customFormat="1">
      <c r="A98" s="1006" t="s">
        <v>377</v>
      </c>
      <c r="B98" s="55" t="s">
        <v>378</v>
      </c>
      <c r="C98" s="75" t="s">
        <v>265</v>
      </c>
      <c r="D98" s="1007">
        <v>0</v>
      </c>
      <c r="E98" s="1012">
        <v>0</v>
      </c>
      <c r="F98" s="732">
        <v>0</v>
      </c>
      <c r="G98" s="732" t="s">
        <v>174</v>
      </c>
      <c r="H98" s="52"/>
    </row>
    <row r="99" spans="1:8" s="22" customFormat="1">
      <c r="A99" s="1006" t="s">
        <v>379</v>
      </c>
      <c r="B99" s="55" t="s">
        <v>380</v>
      </c>
      <c r="C99" s="75" t="s">
        <v>265</v>
      </c>
      <c r="D99" s="1007">
        <v>0</v>
      </c>
      <c r="E99" s="1012">
        <v>0.77696792999999997</v>
      </c>
      <c r="F99" s="599">
        <f>D99-E99</f>
        <v>-0.77696792999999997</v>
      </c>
      <c r="G99" s="732" t="s">
        <v>174</v>
      </c>
      <c r="H99" s="52"/>
    </row>
    <row r="100" spans="1:8" s="22" customFormat="1">
      <c r="A100" s="1006" t="s">
        <v>381</v>
      </c>
      <c r="B100" s="55" t="s">
        <v>382</v>
      </c>
      <c r="C100" s="75" t="s">
        <v>265</v>
      </c>
      <c r="D100" s="1007">
        <v>0</v>
      </c>
      <c r="E100" s="1012">
        <v>0</v>
      </c>
      <c r="F100" s="732">
        <v>0</v>
      </c>
      <c r="G100" s="732" t="s">
        <v>174</v>
      </c>
      <c r="H100" s="52"/>
    </row>
    <row r="101" spans="1:8" s="22" customFormat="1">
      <c r="A101" s="1006" t="s">
        <v>383</v>
      </c>
      <c r="B101" s="56" t="s">
        <v>384</v>
      </c>
      <c r="C101" s="75" t="s">
        <v>265</v>
      </c>
      <c r="D101" s="1007">
        <v>0</v>
      </c>
      <c r="E101" s="1012">
        <v>0</v>
      </c>
      <c r="F101" s="732">
        <v>0</v>
      </c>
      <c r="G101" s="732" t="s">
        <v>174</v>
      </c>
      <c r="H101" s="52"/>
    </row>
    <row r="102" spans="1:8" s="22" customFormat="1">
      <c r="A102" s="1006" t="s">
        <v>385</v>
      </c>
      <c r="B102" s="54" t="s">
        <v>386</v>
      </c>
      <c r="C102" s="75" t="s">
        <v>265</v>
      </c>
      <c r="D102" s="1007">
        <v>0</v>
      </c>
      <c r="E102" s="1013">
        <f>E97-E99</f>
        <v>4.6497892000000007</v>
      </c>
      <c r="F102" s="599">
        <f>D102-E102</f>
        <v>-4.6497892000000007</v>
      </c>
      <c r="G102" s="732" t="s">
        <v>174</v>
      </c>
      <c r="H102" s="52"/>
    </row>
    <row r="103" spans="1:8" s="22" customFormat="1">
      <c r="A103" s="1006" t="s">
        <v>204</v>
      </c>
      <c r="B103" s="53" t="s">
        <v>345</v>
      </c>
      <c r="C103" s="75" t="s">
        <v>265</v>
      </c>
      <c r="D103" s="1007">
        <v>1.32</v>
      </c>
      <c r="E103" s="1013">
        <v>2.8252196399999998</v>
      </c>
      <c r="F103" s="599">
        <f>D103-E103</f>
        <v>-1.5052196399999997</v>
      </c>
      <c r="G103" s="732">
        <f>F103/D103*100</f>
        <v>-114.03179090909089</v>
      </c>
      <c r="H103" s="52"/>
    </row>
    <row r="104" spans="1:8" s="22" customFormat="1">
      <c r="A104" s="1006" t="s">
        <v>387</v>
      </c>
      <c r="B104" s="54" t="s">
        <v>388</v>
      </c>
      <c r="C104" s="75" t="s">
        <v>265</v>
      </c>
      <c r="D104" s="1007">
        <v>1.32</v>
      </c>
      <c r="E104" s="1012">
        <v>0.16187541</v>
      </c>
      <c r="F104" s="599">
        <f>D104-E104</f>
        <v>1.1581245900000001</v>
      </c>
      <c r="G104" s="732">
        <f>F104/D104*100</f>
        <v>87.73671136363636</v>
      </c>
      <c r="H104" s="52"/>
    </row>
    <row r="105" spans="1:8" s="22" customFormat="1">
      <c r="A105" s="1006" t="s">
        <v>389</v>
      </c>
      <c r="B105" s="54" t="s">
        <v>390</v>
      </c>
      <c r="C105" s="75" t="s">
        <v>265</v>
      </c>
      <c r="D105" s="1007">
        <v>0</v>
      </c>
      <c r="E105" s="1012"/>
      <c r="F105" s="732">
        <v>0</v>
      </c>
      <c r="G105" s="732" t="s">
        <v>174</v>
      </c>
      <c r="H105" s="52"/>
    </row>
    <row r="106" spans="1:8" s="22" customFormat="1">
      <c r="A106" s="1006" t="s">
        <v>391</v>
      </c>
      <c r="B106" s="54" t="s">
        <v>392</v>
      </c>
      <c r="C106" s="75" t="s">
        <v>265</v>
      </c>
      <c r="D106" s="1007">
        <v>0</v>
      </c>
      <c r="E106" s="1012"/>
      <c r="F106" s="732">
        <v>0</v>
      </c>
      <c r="G106" s="732" t="s">
        <v>174</v>
      </c>
      <c r="H106" s="52"/>
    </row>
    <row r="107" spans="1:8" s="22" customFormat="1">
      <c r="A107" s="1006" t="s">
        <v>393</v>
      </c>
      <c r="B107" s="56" t="s">
        <v>394</v>
      </c>
      <c r="C107" s="75" t="s">
        <v>265</v>
      </c>
      <c r="D107" s="1007">
        <v>0</v>
      </c>
      <c r="E107" s="1012"/>
      <c r="F107" s="732">
        <v>0</v>
      </c>
      <c r="G107" s="732" t="s">
        <v>174</v>
      </c>
      <c r="H107" s="52"/>
    </row>
    <row r="108" spans="1:8" s="22" customFormat="1">
      <c r="A108" s="1006" t="s">
        <v>395</v>
      </c>
      <c r="B108" s="54" t="s">
        <v>396</v>
      </c>
      <c r="C108" s="75" t="s">
        <v>265</v>
      </c>
      <c r="D108" s="1007">
        <v>0</v>
      </c>
      <c r="E108" s="1013">
        <f>E103-E104</f>
        <v>2.6633442299999999</v>
      </c>
      <c r="F108" s="599">
        <f>D108-E108</f>
        <v>-2.6633442299999999</v>
      </c>
      <c r="G108" s="732" t="s">
        <v>174</v>
      </c>
      <c r="H108" s="52"/>
    </row>
    <row r="109" spans="1:8" s="22" customFormat="1">
      <c r="A109" s="1006" t="s">
        <v>397</v>
      </c>
      <c r="B109" s="67" t="s">
        <v>398</v>
      </c>
      <c r="C109" s="75" t="s">
        <v>265</v>
      </c>
      <c r="D109" s="1007">
        <v>15.994684763930985</v>
      </c>
      <c r="E109" s="1012">
        <f>SUM(E115:E123)</f>
        <v>-15.56191154999998</v>
      </c>
      <c r="F109" s="599">
        <f>D109-E109</f>
        <v>31.556596313930967</v>
      </c>
      <c r="G109" s="732">
        <f>F109/D109*100</f>
        <v>197.29426856284823</v>
      </c>
      <c r="H109" s="52"/>
    </row>
    <row r="110" spans="1:8" s="22" customFormat="1" ht="31.5">
      <c r="A110" s="1006" t="s">
        <v>208</v>
      </c>
      <c r="B110" s="53" t="s">
        <v>399</v>
      </c>
      <c r="C110" s="75" t="s">
        <v>265</v>
      </c>
      <c r="D110" s="1007">
        <v>0</v>
      </c>
      <c r="E110" s="1012">
        <v>0</v>
      </c>
      <c r="F110" s="732">
        <v>0</v>
      </c>
      <c r="G110" s="732" t="s">
        <v>174</v>
      </c>
      <c r="H110" s="52"/>
    </row>
    <row r="111" spans="1:8" s="22" customFormat="1" ht="31.5">
      <c r="A111" s="1006" t="s">
        <v>400</v>
      </c>
      <c r="B111" s="55" t="s">
        <v>269</v>
      </c>
      <c r="C111" s="75" t="s">
        <v>265</v>
      </c>
      <c r="D111" s="1007">
        <v>0</v>
      </c>
      <c r="E111" s="1012">
        <v>0</v>
      </c>
      <c r="F111" s="732">
        <v>0</v>
      </c>
      <c r="G111" s="732" t="s">
        <v>174</v>
      </c>
      <c r="H111" s="52"/>
    </row>
    <row r="112" spans="1:8" s="22" customFormat="1" ht="31.5">
      <c r="A112" s="1006" t="s">
        <v>401</v>
      </c>
      <c r="B112" s="55" t="s">
        <v>271</v>
      </c>
      <c r="C112" s="75" t="s">
        <v>265</v>
      </c>
      <c r="D112" s="1007">
        <v>0</v>
      </c>
      <c r="E112" s="1012">
        <v>0</v>
      </c>
      <c r="F112" s="732">
        <v>0</v>
      </c>
      <c r="G112" s="732" t="s">
        <v>174</v>
      </c>
      <c r="H112" s="52"/>
    </row>
    <row r="113" spans="1:8" s="22" customFormat="1" ht="31.5">
      <c r="A113" s="1006" t="s">
        <v>402</v>
      </c>
      <c r="B113" s="55" t="s">
        <v>273</v>
      </c>
      <c r="C113" s="75" t="s">
        <v>265</v>
      </c>
      <c r="D113" s="1007">
        <v>0</v>
      </c>
      <c r="E113" s="1012">
        <v>0</v>
      </c>
      <c r="F113" s="732">
        <v>0</v>
      </c>
      <c r="G113" s="732" t="s">
        <v>174</v>
      </c>
      <c r="H113" s="52"/>
    </row>
    <row r="114" spans="1:8" s="22" customFormat="1">
      <c r="A114" s="1006" t="s">
        <v>209</v>
      </c>
      <c r="B114" s="50" t="s">
        <v>274</v>
      </c>
      <c r="C114" s="75" t="s">
        <v>265</v>
      </c>
      <c r="D114" s="1007">
        <v>0</v>
      </c>
      <c r="E114" s="1012">
        <v>0</v>
      </c>
      <c r="F114" s="732">
        <v>0</v>
      </c>
      <c r="G114" s="732" t="s">
        <v>174</v>
      </c>
      <c r="H114" s="52"/>
    </row>
    <row r="115" spans="1:8" s="22" customFormat="1">
      <c r="A115" s="1006" t="s">
        <v>210</v>
      </c>
      <c r="B115" s="50" t="s">
        <v>276</v>
      </c>
      <c r="C115" s="75" t="s">
        <v>265</v>
      </c>
      <c r="D115" s="1025">
        <v>21.08</v>
      </c>
      <c r="E115" s="1012">
        <v>-21.573060669710799</v>
      </c>
      <c r="F115" s="599">
        <f>D115-E115</f>
        <v>42.653060669710797</v>
      </c>
      <c r="G115" s="732">
        <f>F115/D115*100</f>
        <v>202.3389974843966</v>
      </c>
      <c r="H115" s="52"/>
    </row>
    <row r="116" spans="1:8" s="22" customFormat="1">
      <c r="A116" s="1006" t="s">
        <v>211</v>
      </c>
      <c r="B116" s="50" t="s">
        <v>277</v>
      </c>
      <c r="C116" s="75" t="s">
        <v>265</v>
      </c>
      <c r="D116" s="1007">
        <v>0</v>
      </c>
      <c r="E116" s="1012">
        <v>0</v>
      </c>
      <c r="F116" s="732">
        <v>0</v>
      </c>
      <c r="G116" s="732" t="s">
        <v>174</v>
      </c>
      <c r="H116" s="52"/>
    </row>
    <row r="117" spans="1:8" s="22" customFormat="1">
      <c r="A117" s="1006" t="s">
        <v>403</v>
      </c>
      <c r="B117" s="50" t="s">
        <v>279</v>
      </c>
      <c r="C117" s="75" t="s">
        <v>265</v>
      </c>
      <c r="D117" s="1007">
        <v>-4.5869999999999989</v>
      </c>
      <c r="E117" s="1012">
        <v>-0.70506943</v>
      </c>
      <c r="F117" s="599">
        <f>D117-E117</f>
        <v>-3.8819305699999989</v>
      </c>
      <c r="G117" s="732">
        <f>F117/D117*100</f>
        <v>84.628963810769562</v>
      </c>
      <c r="H117" s="52"/>
    </row>
    <row r="118" spans="1:8" s="22" customFormat="1">
      <c r="A118" s="1006" t="s">
        <v>404</v>
      </c>
      <c r="B118" s="50" t="s">
        <v>280</v>
      </c>
      <c r="C118" s="75" t="s">
        <v>265</v>
      </c>
      <c r="D118" s="1007">
        <v>0</v>
      </c>
      <c r="E118" s="1012">
        <v>0</v>
      </c>
      <c r="F118" s="732">
        <v>0</v>
      </c>
      <c r="G118" s="732" t="s">
        <v>174</v>
      </c>
      <c r="H118" s="52"/>
    </row>
    <row r="119" spans="1:8" s="22" customFormat="1">
      <c r="A119" s="1006" t="s">
        <v>405</v>
      </c>
      <c r="B119" s="50" t="s">
        <v>282</v>
      </c>
      <c r="C119" s="75" t="s">
        <v>265</v>
      </c>
      <c r="D119" s="1007">
        <v>0</v>
      </c>
      <c r="E119" s="1012">
        <v>0</v>
      </c>
      <c r="F119" s="732">
        <v>0</v>
      </c>
      <c r="G119" s="732" t="s">
        <v>174</v>
      </c>
      <c r="H119" s="52"/>
    </row>
    <row r="120" spans="1:8" s="22" customFormat="1" ht="31.5">
      <c r="A120" s="1006" t="s">
        <v>406</v>
      </c>
      <c r="B120" s="53" t="s">
        <v>284</v>
      </c>
      <c r="C120" s="75" t="s">
        <v>265</v>
      </c>
      <c r="D120" s="1007">
        <v>0</v>
      </c>
      <c r="E120" s="1012">
        <v>0</v>
      </c>
      <c r="F120" s="732">
        <v>0</v>
      </c>
      <c r="G120" s="732" t="s">
        <v>174</v>
      </c>
      <c r="H120" s="52"/>
    </row>
    <row r="121" spans="1:8" s="22" customFormat="1">
      <c r="A121" s="1006" t="s">
        <v>407</v>
      </c>
      <c r="B121" s="54" t="s">
        <v>286</v>
      </c>
      <c r="C121" s="75" t="s">
        <v>265</v>
      </c>
      <c r="D121" s="1007">
        <v>0</v>
      </c>
      <c r="E121" s="1012">
        <v>0</v>
      </c>
      <c r="F121" s="732">
        <v>0</v>
      </c>
      <c r="G121" s="732" t="s">
        <v>174</v>
      </c>
      <c r="H121" s="52"/>
    </row>
    <row r="122" spans="1:8" s="22" customFormat="1">
      <c r="A122" s="1006" t="s">
        <v>408</v>
      </c>
      <c r="B122" s="54" t="s">
        <v>288</v>
      </c>
      <c r="C122" s="75" t="s">
        <v>265</v>
      </c>
      <c r="D122" s="1007">
        <v>0</v>
      </c>
      <c r="E122" s="1012">
        <v>0</v>
      </c>
      <c r="F122" s="732">
        <v>0</v>
      </c>
      <c r="G122" s="732" t="s">
        <v>174</v>
      </c>
      <c r="H122" s="52"/>
    </row>
    <row r="123" spans="1:8" s="22" customFormat="1">
      <c r="A123" s="1006" t="s">
        <v>409</v>
      </c>
      <c r="B123" s="50" t="s">
        <v>290</v>
      </c>
      <c r="C123" s="75" t="s">
        <v>265</v>
      </c>
      <c r="D123" s="1007">
        <v>0.81924088688462982</v>
      </c>
      <c r="E123" s="1012">
        <v>6.7162185497108204</v>
      </c>
      <c r="F123" s="599">
        <f>D123-E123</f>
        <v>-5.896977662826191</v>
      </c>
      <c r="G123" s="732">
        <f>F123/D123*100</f>
        <v>-719.80997985231625</v>
      </c>
      <c r="H123" s="52"/>
    </row>
    <row r="124" spans="1:8" s="22" customFormat="1">
      <c r="A124" s="1006" t="s">
        <v>410</v>
      </c>
      <c r="B124" s="67" t="s">
        <v>411</v>
      </c>
      <c r="C124" s="75" t="s">
        <v>265</v>
      </c>
      <c r="D124" s="1007">
        <v>3.4646847639309795</v>
      </c>
      <c r="E124" s="1012">
        <v>0</v>
      </c>
      <c r="F124" s="599">
        <f>D124-E124</f>
        <v>3.4646847639309795</v>
      </c>
      <c r="G124" s="732">
        <f>F124/D124*100</f>
        <v>100</v>
      </c>
      <c r="H124" s="52"/>
    </row>
    <row r="125" spans="1:8" s="22" customFormat="1">
      <c r="A125" s="1006" t="s">
        <v>213</v>
      </c>
      <c r="B125" s="50" t="s">
        <v>267</v>
      </c>
      <c r="C125" s="75" t="s">
        <v>265</v>
      </c>
      <c r="D125" s="1007">
        <v>0</v>
      </c>
      <c r="E125" s="1012">
        <v>0</v>
      </c>
      <c r="F125" s="732">
        <v>0</v>
      </c>
      <c r="G125" s="732" t="s">
        <v>174</v>
      </c>
      <c r="H125" s="52"/>
    </row>
    <row r="126" spans="1:8" s="22" customFormat="1" ht="31.5">
      <c r="A126" s="1006" t="s">
        <v>412</v>
      </c>
      <c r="B126" s="55" t="s">
        <v>269</v>
      </c>
      <c r="C126" s="75" t="s">
        <v>265</v>
      </c>
      <c r="D126" s="1007">
        <v>0</v>
      </c>
      <c r="E126" s="1012">
        <v>0</v>
      </c>
      <c r="F126" s="732">
        <v>0</v>
      </c>
      <c r="G126" s="732" t="s">
        <v>174</v>
      </c>
      <c r="H126" s="52"/>
    </row>
    <row r="127" spans="1:8" s="22" customFormat="1" ht="31.5">
      <c r="A127" s="1006" t="s">
        <v>413</v>
      </c>
      <c r="B127" s="55" t="s">
        <v>271</v>
      </c>
      <c r="C127" s="75" t="s">
        <v>265</v>
      </c>
      <c r="D127" s="1007">
        <v>0</v>
      </c>
      <c r="E127" s="1012">
        <v>0</v>
      </c>
      <c r="F127" s="732">
        <v>0</v>
      </c>
      <c r="G127" s="732" t="s">
        <v>174</v>
      </c>
      <c r="H127" s="52"/>
    </row>
    <row r="128" spans="1:8" s="22" customFormat="1" ht="31.5">
      <c r="A128" s="1006" t="s">
        <v>414</v>
      </c>
      <c r="B128" s="55" t="s">
        <v>273</v>
      </c>
      <c r="C128" s="75" t="s">
        <v>265</v>
      </c>
      <c r="D128" s="1007">
        <v>0</v>
      </c>
      <c r="E128" s="1012">
        <v>0</v>
      </c>
      <c r="F128" s="732">
        <v>0</v>
      </c>
      <c r="G128" s="732" t="s">
        <v>174</v>
      </c>
      <c r="H128" s="52"/>
    </row>
    <row r="129" spans="1:8" s="22" customFormat="1">
      <c r="A129" s="1006" t="s">
        <v>214</v>
      </c>
      <c r="B129" s="53" t="s">
        <v>415</v>
      </c>
      <c r="C129" s="75" t="s">
        <v>265</v>
      </c>
      <c r="D129" s="1007">
        <v>0</v>
      </c>
      <c r="E129" s="1012">
        <v>0</v>
      </c>
      <c r="F129" s="732">
        <v>0</v>
      </c>
      <c r="G129" s="732" t="s">
        <v>174</v>
      </c>
      <c r="H129" s="52"/>
    </row>
    <row r="130" spans="1:8" s="22" customFormat="1">
      <c r="A130" s="1006" t="s">
        <v>215</v>
      </c>
      <c r="B130" s="53" t="s">
        <v>416</v>
      </c>
      <c r="C130" s="75" t="s">
        <v>265</v>
      </c>
      <c r="D130" s="1007">
        <v>4.2182365865540534</v>
      </c>
      <c r="E130" s="1012">
        <v>0</v>
      </c>
      <c r="F130" s="599">
        <f>D130-E130</f>
        <v>4.2182365865540534</v>
      </c>
      <c r="G130" s="732">
        <f>F130/D130*100</f>
        <v>100</v>
      </c>
      <c r="H130" s="52"/>
    </row>
    <row r="131" spans="1:8" s="22" customFormat="1">
      <c r="A131" s="1006" t="s">
        <v>216</v>
      </c>
      <c r="B131" s="53" t="s">
        <v>417</v>
      </c>
      <c r="C131" s="75" t="s">
        <v>265</v>
      </c>
      <c r="D131" s="1007">
        <v>0</v>
      </c>
      <c r="E131" s="1012">
        <v>0</v>
      </c>
      <c r="F131" s="732">
        <v>0</v>
      </c>
      <c r="G131" s="732" t="s">
        <v>174</v>
      </c>
      <c r="H131" s="52"/>
    </row>
    <row r="132" spans="1:8" s="22" customFormat="1">
      <c r="A132" s="1006" t="s">
        <v>418</v>
      </c>
      <c r="B132" s="53" t="s">
        <v>419</v>
      </c>
      <c r="C132" s="75" t="s">
        <v>265</v>
      </c>
      <c r="D132" s="1007">
        <v>-0.91739999999999977</v>
      </c>
      <c r="E132" s="1012">
        <v>0</v>
      </c>
      <c r="F132" s="599">
        <f>D132-E132</f>
        <v>-0.91739999999999977</v>
      </c>
      <c r="G132" s="732">
        <f>F132/D132*100</f>
        <v>100</v>
      </c>
      <c r="H132" s="52"/>
    </row>
    <row r="133" spans="1:8" s="22" customFormat="1">
      <c r="A133" s="1006" t="s">
        <v>420</v>
      </c>
      <c r="B133" s="53" t="s">
        <v>421</v>
      </c>
      <c r="C133" s="75" t="s">
        <v>265</v>
      </c>
      <c r="D133" s="1007">
        <v>0</v>
      </c>
      <c r="E133" s="1012">
        <v>0</v>
      </c>
      <c r="F133" s="732">
        <v>0</v>
      </c>
      <c r="G133" s="732" t="s">
        <v>174</v>
      </c>
      <c r="H133" s="52"/>
    </row>
    <row r="134" spans="1:8" s="22" customFormat="1">
      <c r="A134" s="1006" t="s">
        <v>422</v>
      </c>
      <c r="B134" s="53" t="s">
        <v>423</v>
      </c>
      <c r="C134" s="75" t="s">
        <v>265</v>
      </c>
      <c r="D134" s="1007">
        <v>0</v>
      </c>
      <c r="E134" s="1012">
        <v>0</v>
      </c>
      <c r="F134" s="732">
        <v>0</v>
      </c>
      <c r="G134" s="732" t="s">
        <v>174</v>
      </c>
      <c r="H134" s="52"/>
    </row>
    <row r="135" spans="1:8" s="22" customFormat="1" ht="31.5">
      <c r="A135" s="1006" t="s">
        <v>424</v>
      </c>
      <c r="B135" s="53" t="s">
        <v>284</v>
      </c>
      <c r="C135" s="75" t="s">
        <v>265</v>
      </c>
      <c r="D135" s="1007">
        <v>0</v>
      </c>
      <c r="E135" s="1012">
        <v>0</v>
      </c>
      <c r="F135" s="732">
        <v>0</v>
      </c>
      <c r="G135" s="732" t="s">
        <v>174</v>
      </c>
      <c r="H135" s="52"/>
    </row>
    <row r="136" spans="1:8" s="22" customFormat="1">
      <c r="A136" s="1006" t="s">
        <v>425</v>
      </c>
      <c r="B136" s="54" t="s">
        <v>426</v>
      </c>
      <c r="C136" s="75" t="s">
        <v>265</v>
      </c>
      <c r="D136" s="1007">
        <v>0</v>
      </c>
      <c r="E136" s="1012">
        <v>0</v>
      </c>
      <c r="F136" s="732">
        <v>0</v>
      </c>
      <c r="G136" s="732" t="s">
        <v>174</v>
      </c>
      <c r="H136" s="52"/>
    </row>
    <row r="137" spans="1:8" s="22" customFormat="1">
      <c r="A137" s="1006" t="s">
        <v>427</v>
      </c>
      <c r="B137" s="54" t="s">
        <v>288</v>
      </c>
      <c r="C137" s="75" t="s">
        <v>265</v>
      </c>
      <c r="D137" s="1007">
        <v>0</v>
      </c>
      <c r="E137" s="1012">
        <v>0</v>
      </c>
      <c r="F137" s="732">
        <v>0</v>
      </c>
      <c r="G137" s="732" t="s">
        <v>174</v>
      </c>
      <c r="H137" s="52"/>
    </row>
    <row r="138" spans="1:8" s="22" customFormat="1">
      <c r="A138" s="1006" t="s">
        <v>428</v>
      </c>
      <c r="B138" s="53" t="s">
        <v>429</v>
      </c>
      <c r="C138" s="75" t="s">
        <v>265</v>
      </c>
      <c r="D138" s="1007">
        <v>0.16384817737692597</v>
      </c>
      <c r="E138" s="1012">
        <v>0</v>
      </c>
      <c r="F138" s="599">
        <f>D138-E138</f>
        <v>0.16384817737692597</v>
      </c>
      <c r="G138" s="732">
        <f>F138/D138*100</f>
        <v>100</v>
      </c>
      <c r="H138" s="52"/>
    </row>
    <row r="139" spans="1:8" s="22" customFormat="1">
      <c r="A139" s="1006" t="s">
        <v>430</v>
      </c>
      <c r="B139" s="67" t="s">
        <v>431</v>
      </c>
      <c r="C139" s="75" t="s">
        <v>265</v>
      </c>
      <c r="D139" s="1007">
        <v>12.53</v>
      </c>
      <c r="E139" s="1012">
        <f>E109-E124</f>
        <v>-15.56191154999998</v>
      </c>
      <c r="F139" s="599">
        <f>D139-E139</f>
        <v>28.091911549999978</v>
      </c>
      <c r="G139" s="732">
        <f>F139/D139*100</f>
        <v>224.19721907422172</v>
      </c>
      <c r="H139" s="52"/>
    </row>
    <row r="140" spans="1:8" s="22" customFormat="1">
      <c r="A140" s="1006" t="s">
        <v>218</v>
      </c>
      <c r="B140" s="50" t="s">
        <v>267</v>
      </c>
      <c r="C140" s="75" t="s">
        <v>265</v>
      </c>
      <c r="D140" s="1007">
        <v>0</v>
      </c>
      <c r="E140" s="1012">
        <v>0</v>
      </c>
      <c r="F140" s="732">
        <v>0</v>
      </c>
      <c r="G140" s="732" t="s">
        <v>174</v>
      </c>
      <c r="H140" s="52"/>
    </row>
    <row r="141" spans="1:8" s="22" customFormat="1" ht="31.5">
      <c r="A141" s="1006" t="s">
        <v>432</v>
      </c>
      <c r="B141" s="55" t="s">
        <v>269</v>
      </c>
      <c r="C141" s="75" t="s">
        <v>265</v>
      </c>
      <c r="D141" s="1007">
        <v>0</v>
      </c>
      <c r="E141" s="1012">
        <v>0</v>
      </c>
      <c r="F141" s="732">
        <v>0</v>
      </c>
      <c r="G141" s="732" t="s">
        <v>174</v>
      </c>
      <c r="H141" s="52"/>
    </row>
    <row r="142" spans="1:8" s="22" customFormat="1" ht="31.5">
      <c r="A142" s="1006" t="s">
        <v>433</v>
      </c>
      <c r="B142" s="55" t="s">
        <v>271</v>
      </c>
      <c r="C142" s="75" t="s">
        <v>265</v>
      </c>
      <c r="D142" s="1007">
        <v>0</v>
      </c>
      <c r="E142" s="1012">
        <v>0</v>
      </c>
      <c r="F142" s="732">
        <v>0</v>
      </c>
      <c r="G142" s="732" t="s">
        <v>174</v>
      </c>
      <c r="H142" s="52"/>
    </row>
    <row r="143" spans="1:8" s="22" customFormat="1" ht="31.5">
      <c r="A143" s="1006" t="s">
        <v>434</v>
      </c>
      <c r="B143" s="55" t="s">
        <v>273</v>
      </c>
      <c r="C143" s="75" t="s">
        <v>265</v>
      </c>
      <c r="D143" s="1007">
        <v>0</v>
      </c>
      <c r="E143" s="1012">
        <v>0</v>
      </c>
      <c r="F143" s="732">
        <v>0</v>
      </c>
      <c r="G143" s="732" t="s">
        <v>174</v>
      </c>
      <c r="H143" s="52"/>
    </row>
    <row r="144" spans="1:8" s="22" customFormat="1">
      <c r="A144" s="1006" t="s">
        <v>219</v>
      </c>
      <c r="B144" s="50" t="s">
        <v>274</v>
      </c>
      <c r="C144" s="75" t="s">
        <v>265</v>
      </c>
      <c r="D144" s="1007">
        <v>0</v>
      </c>
      <c r="E144" s="1012">
        <v>0</v>
      </c>
      <c r="F144" s="732">
        <v>0</v>
      </c>
      <c r="G144" s="732" t="s">
        <v>174</v>
      </c>
      <c r="H144" s="52"/>
    </row>
    <row r="145" spans="1:8" s="22" customFormat="1">
      <c r="A145" s="1006" t="s">
        <v>220</v>
      </c>
      <c r="B145" s="50" t="s">
        <v>276</v>
      </c>
      <c r="C145" s="75" t="s">
        <v>265</v>
      </c>
      <c r="D145" s="1007">
        <v>15.544207290492304</v>
      </c>
      <c r="E145" s="1012">
        <f>E115-E130</f>
        <v>-21.573060669710799</v>
      </c>
      <c r="F145" s="599">
        <f>D145-E145</f>
        <v>37.117267960203101</v>
      </c>
      <c r="G145" s="732">
        <f>F145/D145*100</f>
        <v>238.78520960606383</v>
      </c>
      <c r="H145" s="52"/>
    </row>
    <row r="146" spans="1:8" s="22" customFormat="1">
      <c r="A146" s="1006" t="s">
        <v>221</v>
      </c>
      <c r="B146" s="50" t="s">
        <v>277</v>
      </c>
      <c r="C146" s="75" t="s">
        <v>265</v>
      </c>
      <c r="D146" s="1007">
        <v>0</v>
      </c>
      <c r="E146" s="1012">
        <v>0</v>
      </c>
      <c r="F146" s="732">
        <v>0</v>
      </c>
      <c r="G146" s="732" t="s">
        <v>174</v>
      </c>
      <c r="H146" s="52"/>
    </row>
    <row r="147" spans="1:8" s="22" customFormat="1">
      <c r="A147" s="1006" t="s">
        <v>435</v>
      </c>
      <c r="B147" s="53" t="s">
        <v>279</v>
      </c>
      <c r="C147" s="75" t="s">
        <v>265</v>
      </c>
      <c r="D147" s="1007">
        <v>-3.6695999999999991</v>
      </c>
      <c r="E147" s="1012">
        <f>E117-E132</f>
        <v>-0.70506943</v>
      </c>
      <c r="F147" s="599">
        <f>D147-E147</f>
        <v>-2.9645305699999991</v>
      </c>
      <c r="G147" s="732">
        <f>F147/D147*100</f>
        <v>80.786204763461953</v>
      </c>
      <c r="H147" s="52"/>
    </row>
    <row r="148" spans="1:8" s="22" customFormat="1">
      <c r="A148" s="1006" t="s">
        <v>436</v>
      </c>
      <c r="B148" s="50" t="s">
        <v>280</v>
      </c>
      <c r="C148" s="75" t="s">
        <v>265</v>
      </c>
      <c r="D148" s="1007">
        <v>0</v>
      </c>
      <c r="E148" s="1012">
        <v>0</v>
      </c>
      <c r="F148" s="732">
        <v>0</v>
      </c>
      <c r="G148" s="732" t="s">
        <v>174</v>
      </c>
      <c r="H148" s="52"/>
    </row>
    <row r="149" spans="1:8" s="22" customFormat="1">
      <c r="A149" s="1006" t="s">
        <v>437</v>
      </c>
      <c r="B149" s="50" t="s">
        <v>282</v>
      </c>
      <c r="C149" s="75" t="s">
        <v>265</v>
      </c>
      <c r="D149" s="1007">
        <v>0</v>
      </c>
      <c r="E149" s="1012">
        <v>0</v>
      </c>
      <c r="F149" s="732">
        <v>0</v>
      </c>
      <c r="G149" s="732" t="s">
        <v>174</v>
      </c>
      <c r="H149" s="52"/>
    </row>
    <row r="150" spans="1:8" s="22" customFormat="1" ht="31.5">
      <c r="A150" s="1006" t="s">
        <v>438</v>
      </c>
      <c r="B150" s="53" t="s">
        <v>284</v>
      </c>
      <c r="C150" s="75" t="s">
        <v>265</v>
      </c>
      <c r="D150" s="1007">
        <v>0</v>
      </c>
      <c r="E150" s="1012">
        <v>0</v>
      </c>
      <c r="F150" s="732">
        <v>0</v>
      </c>
      <c r="G150" s="732" t="s">
        <v>174</v>
      </c>
      <c r="H150" s="52"/>
    </row>
    <row r="151" spans="1:8" s="22" customFormat="1">
      <c r="A151" s="1006" t="s">
        <v>439</v>
      </c>
      <c r="B151" s="54" t="s">
        <v>286</v>
      </c>
      <c r="C151" s="75" t="s">
        <v>265</v>
      </c>
      <c r="D151" s="1007">
        <v>0</v>
      </c>
      <c r="E151" s="1012">
        <v>0</v>
      </c>
      <c r="F151" s="732">
        <v>0</v>
      </c>
      <c r="G151" s="732" t="s">
        <v>174</v>
      </c>
      <c r="H151" s="52"/>
    </row>
    <row r="152" spans="1:8" s="22" customFormat="1">
      <c r="A152" s="1006" t="s">
        <v>440</v>
      </c>
      <c r="B152" s="54" t="s">
        <v>288</v>
      </c>
      <c r="C152" s="75" t="s">
        <v>265</v>
      </c>
      <c r="D152" s="1007">
        <v>0</v>
      </c>
      <c r="E152" s="1012">
        <v>0</v>
      </c>
      <c r="F152" s="732">
        <v>0</v>
      </c>
      <c r="G152" s="732" t="s">
        <v>174</v>
      </c>
      <c r="H152" s="52"/>
    </row>
    <row r="153" spans="1:8" s="22" customFormat="1">
      <c r="A153" s="1006" t="s">
        <v>441</v>
      </c>
      <c r="B153" s="50" t="s">
        <v>290</v>
      </c>
      <c r="C153" s="75" t="s">
        <v>265</v>
      </c>
      <c r="D153" s="1007">
        <v>0.6553927095077039</v>
      </c>
      <c r="E153" s="1012">
        <f>E123-E138</f>
        <v>6.7162185497108204</v>
      </c>
      <c r="F153" s="599">
        <f>D153-E153</f>
        <v>-6.0608258402031163</v>
      </c>
      <c r="G153" s="732">
        <f>F153/D153*100</f>
        <v>-924.76247481539508</v>
      </c>
      <c r="H153" s="52"/>
    </row>
    <row r="154" spans="1:8" s="22" customFormat="1">
      <c r="A154" s="1006" t="s">
        <v>442</v>
      </c>
      <c r="B154" s="67" t="s">
        <v>443</v>
      </c>
      <c r="C154" s="75" t="s">
        <v>265</v>
      </c>
      <c r="D154" s="1007">
        <v>12.53</v>
      </c>
      <c r="E154" s="1012">
        <v>0</v>
      </c>
      <c r="F154" s="599">
        <f>D154-E154</f>
        <v>12.53</v>
      </c>
      <c r="G154" s="732">
        <f>F154/D154*100</f>
        <v>100</v>
      </c>
      <c r="H154" s="52"/>
    </row>
    <row r="155" spans="1:8" s="22" customFormat="1">
      <c r="A155" s="1006" t="s">
        <v>223</v>
      </c>
      <c r="B155" s="53" t="s">
        <v>444</v>
      </c>
      <c r="C155" s="75" t="s">
        <v>265</v>
      </c>
      <c r="D155" s="1007">
        <v>12.53</v>
      </c>
      <c r="E155" s="1012">
        <v>0</v>
      </c>
      <c r="F155" s="599">
        <f>D155-E155</f>
        <v>12.53</v>
      </c>
      <c r="G155" s="732">
        <f>F155/D155*100</f>
        <v>100</v>
      </c>
      <c r="H155" s="52"/>
    </row>
    <row r="156" spans="1:8" s="22" customFormat="1">
      <c r="A156" s="1006" t="s">
        <v>224</v>
      </c>
      <c r="B156" s="53" t="s">
        <v>445</v>
      </c>
      <c r="C156" s="75" t="s">
        <v>265</v>
      </c>
      <c r="D156" s="1007">
        <v>0</v>
      </c>
      <c r="E156" s="1012">
        <v>0</v>
      </c>
      <c r="F156" s="732">
        <v>0</v>
      </c>
      <c r="G156" s="732" t="s">
        <v>174</v>
      </c>
      <c r="H156" s="52"/>
    </row>
    <row r="157" spans="1:8" s="22" customFormat="1">
      <c r="A157" s="1006" t="s">
        <v>225</v>
      </c>
      <c r="B157" s="53" t="s">
        <v>446</v>
      </c>
      <c r="C157" s="75" t="s">
        <v>265</v>
      </c>
      <c r="D157" s="1007">
        <v>0</v>
      </c>
      <c r="E157" s="1012">
        <v>0</v>
      </c>
      <c r="F157" s="732">
        <v>0</v>
      </c>
      <c r="G157" s="732" t="s">
        <v>174</v>
      </c>
      <c r="H157" s="52"/>
    </row>
    <row r="158" spans="1:8" s="22" customFormat="1" ht="16.5" thickBot="1">
      <c r="A158" s="1019" t="s">
        <v>226</v>
      </c>
      <c r="B158" s="53" t="s">
        <v>447</v>
      </c>
      <c r="C158" s="1020" t="s">
        <v>265</v>
      </c>
      <c r="D158" s="1007">
        <v>0</v>
      </c>
      <c r="E158" s="1022">
        <v>0</v>
      </c>
      <c r="F158" s="63">
        <v>0</v>
      </c>
      <c r="G158" s="63" t="s">
        <v>174</v>
      </c>
      <c r="H158" s="64"/>
    </row>
    <row r="159" spans="1:8" s="22" customFormat="1">
      <c r="A159" s="1001" t="s">
        <v>448</v>
      </c>
      <c r="B159" s="47" t="s">
        <v>353</v>
      </c>
      <c r="C159" s="1002" t="s">
        <v>174</v>
      </c>
      <c r="D159" s="1003"/>
      <c r="E159" s="1026"/>
      <c r="F159" s="61">
        <v>0</v>
      </c>
      <c r="G159" s="61" t="s">
        <v>174</v>
      </c>
      <c r="H159" s="49"/>
    </row>
    <row r="160" spans="1:8" s="22" customFormat="1" ht="31.5">
      <c r="A160" s="1006" t="s">
        <v>228</v>
      </c>
      <c r="B160" s="53" t="s">
        <v>449</v>
      </c>
      <c r="C160" s="75" t="s">
        <v>265</v>
      </c>
      <c r="D160" s="1007">
        <v>27.77</v>
      </c>
      <c r="E160" s="1011">
        <f>E109+E106+E69</f>
        <v>-9.1463679199999781</v>
      </c>
      <c r="F160" s="599">
        <f>D160-E160</f>
        <v>36.916367919999978</v>
      </c>
      <c r="G160" s="732">
        <f>F160/D160*100</f>
        <v>132.93614663305718</v>
      </c>
      <c r="H160" s="52"/>
    </row>
    <row r="161" spans="1:8" s="22" customFormat="1">
      <c r="A161" s="1006" t="s">
        <v>229</v>
      </c>
      <c r="B161" s="53" t="s">
        <v>450</v>
      </c>
      <c r="C161" s="75" t="s">
        <v>265</v>
      </c>
      <c r="D161" s="1007">
        <v>0</v>
      </c>
      <c r="E161" s="1011">
        <v>0</v>
      </c>
      <c r="F161" s="732">
        <v>0</v>
      </c>
      <c r="G161" s="732" t="s">
        <v>174</v>
      </c>
      <c r="H161" s="52"/>
    </row>
    <row r="162" spans="1:8" s="22" customFormat="1">
      <c r="A162" s="1006" t="s">
        <v>451</v>
      </c>
      <c r="B162" s="55" t="s">
        <v>452</v>
      </c>
      <c r="C162" s="75" t="s">
        <v>265</v>
      </c>
      <c r="D162" s="1007">
        <v>0</v>
      </c>
      <c r="E162" s="1011">
        <v>0</v>
      </c>
      <c r="F162" s="732">
        <v>0</v>
      </c>
      <c r="G162" s="732" t="s">
        <v>174</v>
      </c>
      <c r="H162" s="52"/>
    </row>
    <row r="163" spans="1:8" s="22" customFormat="1">
      <c r="A163" s="1006" t="s">
        <v>230</v>
      </c>
      <c r="B163" s="53" t="s">
        <v>453</v>
      </c>
      <c r="C163" s="75" t="s">
        <v>265</v>
      </c>
      <c r="D163" s="1007">
        <v>0</v>
      </c>
      <c r="E163" s="1011">
        <v>0</v>
      </c>
      <c r="F163" s="732">
        <v>0</v>
      </c>
      <c r="G163" s="732" t="s">
        <v>174</v>
      </c>
      <c r="H163" s="52"/>
    </row>
    <row r="164" spans="1:8" s="22" customFormat="1">
      <c r="A164" s="1014" t="s">
        <v>454</v>
      </c>
      <c r="B164" s="55" t="s">
        <v>455</v>
      </c>
      <c r="C164" s="75" t="s">
        <v>265</v>
      </c>
      <c r="D164" s="1007">
        <v>0</v>
      </c>
      <c r="E164" s="1027">
        <v>0</v>
      </c>
      <c r="F164" s="59">
        <v>0</v>
      </c>
      <c r="G164" s="59" t="s">
        <v>174</v>
      </c>
      <c r="H164" s="60"/>
    </row>
    <row r="165" spans="1:8" s="22" customFormat="1" ht="32.25" thickBot="1">
      <c r="A165" s="1019" t="s">
        <v>231</v>
      </c>
      <c r="B165" s="68" t="s">
        <v>456</v>
      </c>
      <c r="C165" s="1020" t="s">
        <v>174</v>
      </c>
      <c r="D165" s="1021">
        <v>0</v>
      </c>
      <c r="E165" s="1028">
        <v>0</v>
      </c>
      <c r="F165" s="63">
        <v>0</v>
      </c>
      <c r="G165" s="63" t="s">
        <v>174</v>
      </c>
      <c r="H165" s="64"/>
    </row>
    <row r="166" spans="1:8" s="22" customFormat="1" ht="16.5" thickBot="1">
      <c r="A166" s="998" t="s">
        <v>457</v>
      </c>
      <c r="B166" s="999"/>
      <c r="C166" s="999"/>
      <c r="D166" s="999"/>
      <c r="E166" s="999"/>
      <c r="F166" s="999"/>
      <c r="G166" s="999"/>
      <c r="H166" s="1000"/>
    </row>
    <row r="167" spans="1:8" s="22" customFormat="1">
      <c r="A167" s="1023" t="s">
        <v>458</v>
      </c>
      <c r="B167" s="69" t="s">
        <v>459</v>
      </c>
      <c r="C167" s="74" t="s">
        <v>265</v>
      </c>
      <c r="D167" s="1003">
        <v>380.26</v>
      </c>
      <c r="E167" s="1029">
        <v>131.541327</v>
      </c>
      <c r="F167" s="1030">
        <f>D167-E167</f>
        <v>248.718673</v>
      </c>
      <c r="G167" s="1031">
        <f>F167/D167*100</f>
        <v>65.407529847998731</v>
      </c>
      <c r="H167" s="1032"/>
    </row>
    <row r="168" spans="1:8" s="22" customFormat="1">
      <c r="A168" s="1006" t="s">
        <v>233</v>
      </c>
      <c r="B168" s="50" t="s">
        <v>267</v>
      </c>
      <c r="C168" s="75" t="s">
        <v>265</v>
      </c>
      <c r="D168" s="1007">
        <v>0</v>
      </c>
      <c r="E168" s="1033">
        <v>0</v>
      </c>
      <c r="F168" s="1033">
        <v>0</v>
      </c>
      <c r="G168" s="1033"/>
      <c r="H168" s="1034"/>
    </row>
    <row r="169" spans="1:8" s="22" customFormat="1" ht="31.5">
      <c r="A169" s="1006" t="s">
        <v>460</v>
      </c>
      <c r="B169" s="55" t="s">
        <v>269</v>
      </c>
      <c r="C169" s="75" t="s">
        <v>265</v>
      </c>
      <c r="D169" s="1007">
        <v>0</v>
      </c>
      <c r="E169" s="1033">
        <v>0</v>
      </c>
      <c r="F169" s="1033">
        <v>0</v>
      </c>
      <c r="G169" s="1033"/>
      <c r="H169" s="1034"/>
    </row>
    <row r="170" spans="1:8" s="22" customFormat="1" ht="31.5">
      <c r="A170" s="1006" t="s">
        <v>461</v>
      </c>
      <c r="B170" s="55" t="s">
        <v>271</v>
      </c>
      <c r="C170" s="75" t="s">
        <v>265</v>
      </c>
      <c r="D170" s="1007">
        <v>0</v>
      </c>
      <c r="E170" s="1033">
        <v>0</v>
      </c>
      <c r="F170" s="1033">
        <v>0</v>
      </c>
      <c r="G170" s="1033"/>
      <c r="H170" s="1034"/>
    </row>
    <row r="171" spans="1:8" s="22" customFormat="1" ht="31.5">
      <c r="A171" s="1006" t="s">
        <v>462</v>
      </c>
      <c r="B171" s="55" t="s">
        <v>273</v>
      </c>
      <c r="C171" s="75" t="s">
        <v>265</v>
      </c>
      <c r="D171" s="1007">
        <v>0</v>
      </c>
      <c r="E171" s="1033">
        <v>0</v>
      </c>
      <c r="F171" s="1033">
        <v>0</v>
      </c>
      <c r="G171" s="1033"/>
      <c r="H171" s="1034"/>
    </row>
    <row r="172" spans="1:8" s="22" customFormat="1">
      <c r="A172" s="1006" t="s">
        <v>234</v>
      </c>
      <c r="B172" s="50" t="s">
        <v>274</v>
      </c>
      <c r="C172" s="75" t="s">
        <v>265</v>
      </c>
      <c r="D172" s="1007">
        <v>0</v>
      </c>
      <c r="E172" s="1033">
        <v>0</v>
      </c>
      <c r="F172" s="1033">
        <v>0</v>
      </c>
      <c r="G172" s="1033"/>
      <c r="H172" s="1034"/>
    </row>
    <row r="173" spans="1:8" s="22" customFormat="1">
      <c r="A173" s="1006" t="s">
        <v>235</v>
      </c>
      <c r="B173" s="50" t="s">
        <v>276</v>
      </c>
      <c r="C173" s="75" t="s">
        <v>265</v>
      </c>
      <c r="D173" s="1007">
        <v>377.26</v>
      </c>
      <c r="E173" s="1035">
        <v>113.05324400000001</v>
      </c>
      <c r="F173" s="1036">
        <f>D173-E173</f>
        <v>264.20675599999998</v>
      </c>
      <c r="G173" s="1033">
        <f>F173/D173*100</f>
        <v>70.033068971001427</v>
      </c>
      <c r="H173" s="1034"/>
    </row>
    <row r="174" spans="1:8" s="22" customFormat="1">
      <c r="A174" s="1006" t="s">
        <v>236</v>
      </c>
      <c r="B174" s="50" t="s">
        <v>277</v>
      </c>
      <c r="C174" s="75" t="s">
        <v>265</v>
      </c>
      <c r="D174" s="1007">
        <v>0</v>
      </c>
      <c r="E174" s="1033">
        <v>0</v>
      </c>
      <c r="F174" s="1033">
        <v>0</v>
      </c>
      <c r="G174" s="1033"/>
      <c r="H174" s="1034"/>
    </row>
    <row r="175" spans="1:8" s="22" customFormat="1">
      <c r="A175" s="1006" t="s">
        <v>463</v>
      </c>
      <c r="B175" s="50" t="s">
        <v>279</v>
      </c>
      <c r="C175" s="75" t="s">
        <v>265</v>
      </c>
      <c r="D175" s="1007">
        <v>2</v>
      </c>
      <c r="E175" s="1035">
        <v>7.493817</v>
      </c>
      <c r="F175" s="1036">
        <f>D175-E175</f>
        <v>-5.493817</v>
      </c>
      <c r="G175" s="1033">
        <f>F175/D175*100</f>
        <v>-274.69085000000001</v>
      </c>
      <c r="H175" s="1034"/>
    </row>
    <row r="176" spans="1:8" s="22" customFormat="1">
      <c r="A176" s="1006" t="s">
        <v>464</v>
      </c>
      <c r="B176" s="50" t="s">
        <v>280</v>
      </c>
      <c r="C176" s="75" t="s">
        <v>265</v>
      </c>
      <c r="D176" s="1007">
        <v>0</v>
      </c>
      <c r="E176" s="1033">
        <v>0</v>
      </c>
      <c r="F176" s="1033">
        <v>0</v>
      </c>
      <c r="G176" s="1033"/>
      <c r="H176" s="1034"/>
    </row>
    <row r="177" spans="1:8" s="22" customFormat="1">
      <c r="A177" s="1006" t="s">
        <v>465</v>
      </c>
      <c r="B177" s="50" t="s">
        <v>282</v>
      </c>
      <c r="C177" s="75" t="s">
        <v>265</v>
      </c>
      <c r="D177" s="1007">
        <v>0</v>
      </c>
      <c r="E177" s="1033">
        <v>0</v>
      </c>
      <c r="F177" s="1033">
        <v>0</v>
      </c>
      <c r="G177" s="1033"/>
      <c r="H177" s="1034"/>
    </row>
    <row r="178" spans="1:8" s="22" customFormat="1" ht="31.5">
      <c r="A178" s="1006" t="s">
        <v>466</v>
      </c>
      <c r="B178" s="53" t="s">
        <v>284</v>
      </c>
      <c r="C178" s="75" t="s">
        <v>265</v>
      </c>
      <c r="D178" s="1007">
        <v>0</v>
      </c>
      <c r="E178" s="1033">
        <v>0</v>
      </c>
      <c r="F178" s="1033">
        <v>0</v>
      </c>
      <c r="G178" s="1033"/>
      <c r="H178" s="1034"/>
    </row>
    <row r="179" spans="1:8" s="22" customFormat="1">
      <c r="A179" s="1006" t="s">
        <v>467</v>
      </c>
      <c r="B179" s="54" t="s">
        <v>286</v>
      </c>
      <c r="C179" s="75" t="s">
        <v>265</v>
      </c>
      <c r="D179" s="1007">
        <v>0</v>
      </c>
      <c r="E179" s="1033">
        <v>0</v>
      </c>
      <c r="F179" s="1033">
        <v>0</v>
      </c>
      <c r="G179" s="1033"/>
      <c r="H179" s="1034"/>
    </row>
    <row r="180" spans="1:8" s="22" customFormat="1">
      <c r="A180" s="1006" t="s">
        <v>468</v>
      </c>
      <c r="B180" s="54" t="s">
        <v>288</v>
      </c>
      <c r="C180" s="75" t="s">
        <v>265</v>
      </c>
      <c r="D180" s="1007">
        <v>0</v>
      </c>
      <c r="E180" s="1033">
        <v>0</v>
      </c>
      <c r="F180" s="1033">
        <v>0</v>
      </c>
      <c r="G180" s="1033"/>
      <c r="H180" s="1034"/>
    </row>
    <row r="181" spans="1:8" s="22" customFormat="1" ht="31.5">
      <c r="A181" s="1006" t="s">
        <v>469</v>
      </c>
      <c r="B181" s="53" t="s">
        <v>470</v>
      </c>
      <c r="C181" s="75" t="s">
        <v>265</v>
      </c>
      <c r="D181" s="1007">
        <v>0</v>
      </c>
      <c r="E181" s="1033">
        <v>0</v>
      </c>
      <c r="F181" s="1033">
        <v>0</v>
      </c>
      <c r="G181" s="1033"/>
      <c r="H181" s="1034"/>
    </row>
    <row r="182" spans="1:8" s="22" customFormat="1">
      <c r="A182" s="1006" t="s">
        <v>471</v>
      </c>
      <c r="B182" s="55" t="s">
        <v>472</v>
      </c>
      <c r="C182" s="75" t="s">
        <v>265</v>
      </c>
      <c r="D182" s="1007">
        <v>0</v>
      </c>
      <c r="E182" s="1033">
        <v>0</v>
      </c>
      <c r="F182" s="1033">
        <v>0</v>
      </c>
      <c r="G182" s="1033"/>
      <c r="H182" s="1034"/>
    </row>
    <row r="183" spans="1:8" s="22" customFormat="1">
      <c r="A183" s="1006" t="s">
        <v>473</v>
      </c>
      <c r="B183" s="55" t="s">
        <v>474</v>
      </c>
      <c r="C183" s="75" t="s">
        <v>265</v>
      </c>
      <c r="D183" s="1007">
        <v>0</v>
      </c>
      <c r="E183" s="1033">
        <v>0</v>
      </c>
      <c r="F183" s="1033">
        <v>0</v>
      </c>
      <c r="G183" s="1033"/>
      <c r="H183" s="1034"/>
    </row>
    <row r="184" spans="1:8" s="22" customFormat="1">
      <c r="A184" s="1006" t="s">
        <v>475</v>
      </c>
      <c r="B184" s="50" t="s">
        <v>290</v>
      </c>
      <c r="C184" s="75" t="s">
        <v>265</v>
      </c>
      <c r="D184" s="1007">
        <v>1</v>
      </c>
      <c r="E184" s="1035">
        <v>6.7835460000000003</v>
      </c>
      <c r="F184" s="1036">
        <f>D184-E184</f>
        <v>-5.7835460000000003</v>
      </c>
      <c r="G184" s="1033">
        <f>F184/D184*100</f>
        <v>-578.3546</v>
      </c>
      <c r="H184" s="1034"/>
    </row>
    <row r="185" spans="1:8" s="22" customFormat="1">
      <c r="A185" s="1006" t="s">
        <v>476</v>
      </c>
      <c r="B185" s="67" t="s">
        <v>477</v>
      </c>
      <c r="C185" s="75" t="s">
        <v>265</v>
      </c>
      <c r="D185" s="1007">
        <v>357.37</v>
      </c>
      <c r="E185" s="1037">
        <v>141.25676799999999</v>
      </c>
      <c r="F185" s="1037">
        <f>D185-E185</f>
        <v>216.11323200000001</v>
      </c>
      <c r="G185" s="1033">
        <f>F185/D185*100</f>
        <v>60.473243976830737</v>
      </c>
      <c r="H185" s="1034"/>
    </row>
    <row r="186" spans="1:8" s="22" customFormat="1">
      <c r="A186" s="1006" t="s">
        <v>478</v>
      </c>
      <c r="B186" s="53" t="s">
        <v>479</v>
      </c>
      <c r="C186" s="75" t="s">
        <v>265</v>
      </c>
      <c r="D186" s="1007">
        <v>0</v>
      </c>
      <c r="E186" s="1037">
        <v>0</v>
      </c>
      <c r="F186" s="1037">
        <v>0</v>
      </c>
      <c r="G186" s="1033"/>
      <c r="H186" s="1034"/>
    </row>
    <row r="187" spans="1:8" s="22" customFormat="1">
      <c r="A187" s="1006" t="s">
        <v>480</v>
      </c>
      <c r="B187" s="53" t="s">
        <v>481</v>
      </c>
      <c r="C187" s="75" t="s">
        <v>265</v>
      </c>
      <c r="D187" s="1007">
        <v>69.81</v>
      </c>
      <c r="E187" s="1037">
        <f>E190</f>
        <v>35.403883999999998</v>
      </c>
      <c r="F187" s="1037">
        <f>D187-E187</f>
        <v>34.406116000000004</v>
      </c>
      <c r="G187" s="1038">
        <f>F187/D187*100</f>
        <v>49.285368858329761</v>
      </c>
      <c r="H187" s="1034"/>
    </row>
    <row r="188" spans="1:8" s="22" customFormat="1">
      <c r="A188" s="1006" t="s">
        <v>482</v>
      </c>
      <c r="B188" s="55" t="s">
        <v>483</v>
      </c>
      <c r="C188" s="75" t="s">
        <v>265</v>
      </c>
      <c r="D188" s="1007">
        <v>0</v>
      </c>
      <c r="E188" s="1037">
        <v>0</v>
      </c>
      <c r="F188" s="1037">
        <v>0</v>
      </c>
      <c r="G188" s="1033"/>
      <c r="H188" s="1034"/>
    </row>
    <row r="189" spans="1:8" s="22" customFormat="1">
      <c r="A189" s="1006" t="s">
        <v>484</v>
      </c>
      <c r="B189" s="55" t="s">
        <v>485</v>
      </c>
      <c r="C189" s="75" t="s">
        <v>265</v>
      </c>
      <c r="D189" s="1007">
        <v>0</v>
      </c>
      <c r="E189" s="1037">
        <v>0</v>
      </c>
      <c r="F189" s="1037">
        <v>0</v>
      </c>
      <c r="G189" s="1033"/>
      <c r="H189" s="1034"/>
    </row>
    <row r="190" spans="1:8" s="22" customFormat="1">
      <c r="A190" s="1006" t="s">
        <v>486</v>
      </c>
      <c r="B190" s="55" t="s">
        <v>487</v>
      </c>
      <c r="C190" s="75" t="s">
        <v>265</v>
      </c>
      <c r="D190" s="1007">
        <v>69.81</v>
      </c>
      <c r="E190" s="1037">
        <v>35.403883999999998</v>
      </c>
      <c r="F190" s="1037">
        <f>D190-E190</f>
        <v>34.406116000000004</v>
      </c>
      <c r="G190" s="1038">
        <f>F190/D190*100</f>
        <v>49.285368858329761</v>
      </c>
      <c r="H190" s="1034"/>
    </row>
    <row r="191" spans="1:8" s="22" customFormat="1" ht="31.5">
      <c r="A191" s="1006" t="s">
        <v>488</v>
      </c>
      <c r="B191" s="53" t="s">
        <v>489</v>
      </c>
      <c r="C191" s="75" t="s">
        <v>265</v>
      </c>
      <c r="D191" s="1007">
        <v>32.33</v>
      </c>
      <c r="E191" s="1035">
        <v>19.669865999999999</v>
      </c>
      <c r="F191" s="1035">
        <f>D191-E191</f>
        <v>12.660133999999999</v>
      </c>
      <c r="G191" s="1038">
        <f>F191/D191*100</f>
        <v>39.159090627899786</v>
      </c>
      <c r="H191" s="1034"/>
    </row>
    <row r="192" spans="1:8" s="22" customFormat="1" ht="31.5">
      <c r="A192" s="1006" t="s">
        <v>490</v>
      </c>
      <c r="B192" s="53" t="s">
        <v>491</v>
      </c>
      <c r="C192" s="75" t="s">
        <v>265</v>
      </c>
      <c r="D192" s="1007">
        <v>0</v>
      </c>
      <c r="E192" s="1033">
        <v>0</v>
      </c>
      <c r="F192" s="1033">
        <v>0</v>
      </c>
      <c r="G192" s="1033"/>
      <c r="H192" s="1034"/>
    </row>
    <row r="193" spans="1:8" s="22" customFormat="1">
      <c r="A193" s="1006" t="s">
        <v>492</v>
      </c>
      <c r="B193" s="53" t="s">
        <v>493</v>
      </c>
      <c r="C193" s="75" t="s">
        <v>265</v>
      </c>
      <c r="D193" s="1007">
        <v>0</v>
      </c>
      <c r="E193" s="1033">
        <v>0</v>
      </c>
      <c r="F193" s="1033">
        <v>0</v>
      </c>
      <c r="G193" s="1033"/>
      <c r="H193" s="1034"/>
    </row>
    <row r="194" spans="1:8" s="22" customFormat="1">
      <c r="A194" s="1006" t="s">
        <v>494</v>
      </c>
      <c r="B194" s="53" t="s">
        <v>495</v>
      </c>
      <c r="C194" s="75" t="s">
        <v>265</v>
      </c>
      <c r="D194" s="1007">
        <v>68.83</v>
      </c>
      <c r="E194" s="1035">
        <v>23.365715000000002</v>
      </c>
      <c r="F194" s="1035">
        <f t="shared" ref="F194:F202" si="2">D194-E194</f>
        <v>45.464284999999997</v>
      </c>
      <c r="G194" s="1036">
        <f t="shared" ref="G194:G200" si="3">F194/D194*100</f>
        <v>66.053007409559783</v>
      </c>
      <c r="H194" s="1034"/>
    </row>
    <row r="195" spans="1:8" s="22" customFormat="1">
      <c r="A195" s="1006" t="s">
        <v>496</v>
      </c>
      <c r="B195" s="53" t="s">
        <v>497</v>
      </c>
      <c r="C195" s="75" t="s">
        <v>265</v>
      </c>
      <c r="D195" s="1007">
        <v>20.92</v>
      </c>
      <c r="E195" s="1035">
        <v>3.6815310000000001</v>
      </c>
      <c r="F195" s="1035">
        <f t="shared" si="2"/>
        <v>17.238469000000002</v>
      </c>
      <c r="G195" s="1036">
        <f t="shared" si="3"/>
        <v>82.401859464627165</v>
      </c>
      <c r="H195" s="1034"/>
    </row>
    <row r="196" spans="1:8" s="22" customFormat="1">
      <c r="A196" s="1006" t="s">
        <v>498</v>
      </c>
      <c r="B196" s="53" t="s">
        <v>499</v>
      </c>
      <c r="C196" s="75" t="s">
        <v>265</v>
      </c>
      <c r="D196" s="1007">
        <v>3.46</v>
      </c>
      <c r="E196" s="1035">
        <v>12.182943</v>
      </c>
      <c r="F196" s="1035">
        <f t="shared" si="2"/>
        <v>-8.7229430000000008</v>
      </c>
      <c r="G196" s="1036">
        <f t="shared" si="3"/>
        <v>-252.10817919075149</v>
      </c>
      <c r="H196" s="1034"/>
    </row>
    <row r="197" spans="1:8" s="22" customFormat="1">
      <c r="A197" s="1006" t="s">
        <v>500</v>
      </c>
      <c r="B197" s="55" t="s">
        <v>501</v>
      </c>
      <c r="C197" s="75" t="s">
        <v>265</v>
      </c>
      <c r="D197" s="1007">
        <v>3.4646847639309795</v>
      </c>
      <c r="E197" s="1033">
        <v>0</v>
      </c>
      <c r="F197" s="1035">
        <f t="shared" si="2"/>
        <v>3.4646847639309795</v>
      </c>
      <c r="G197" s="1036">
        <f t="shared" si="3"/>
        <v>100</v>
      </c>
      <c r="H197" s="1034"/>
    </row>
    <row r="198" spans="1:8" s="22" customFormat="1">
      <c r="A198" s="1006" t="s">
        <v>502</v>
      </c>
      <c r="B198" s="53" t="s">
        <v>503</v>
      </c>
      <c r="C198" s="75" t="s">
        <v>265</v>
      </c>
      <c r="D198" s="1007">
        <v>19.8</v>
      </c>
      <c r="E198" s="1035">
        <v>5.5567279999999997</v>
      </c>
      <c r="F198" s="1035">
        <f t="shared" si="2"/>
        <v>14.243272000000001</v>
      </c>
      <c r="G198" s="1036">
        <f t="shared" si="3"/>
        <v>71.935717171717172</v>
      </c>
      <c r="H198" s="1034"/>
    </row>
    <row r="199" spans="1:8" s="22" customFormat="1">
      <c r="A199" s="1006" t="s">
        <v>504</v>
      </c>
      <c r="B199" s="53" t="s">
        <v>505</v>
      </c>
      <c r="C199" s="75" t="s">
        <v>265</v>
      </c>
      <c r="D199" s="1007">
        <v>65.81</v>
      </c>
      <c r="E199" s="1035">
        <v>24.729078999999999</v>
      </c>
      <c r="F199" s="1035">
        <f t="shared" si="2"/>
        <v>41.080921000000004</v>
      </c>
      <c r="G199" s="1036">
        <f t="shared" si="3"/>
        <v>62.42352378058046</v>
      </c>
      <c r="H199" s="1034"/>
    </row>
    <row r="200" spans="1:8" s="22" customFormat="1">
      <c r="A200" s="1006" t="s">
        <v>506</v>
      </c>
      <c r="B200" s="53" t="s">
        <v>507</v>
      </c>
      <c r="C200" s="75" t="s">
        <v>265</v>
      </c>
      <c r="D200" s="1007">
        <v>31.87</v>
      </c>
      <c r="E200" s="1035">
        <v>15.868817</v>
      </c>
      <c r="F200" s="1035">
        <f t="shared" si="2"/>
        <v>16.001183000000001</v>
      </c>
      <c r="G200" s="1036">
        <f t="shared" si="3"/>
        <v>50.207665516159395</v>
      </c>
      <c r="H200" s="1034"/>
    </row>
    <row r="201" spans="1:8" s="22" customFormat="1" ht="31.5">
      <c r="A201" s="1006" t="s">
        <v>508</v>
      </c>
      <c r="B201" s="53" t="s">
        <v>509</v>
      </c>
      <c r="C201" s="75" t="s">
        <v>265</v>
      </c>
      <c r="D201" s="1007">
        <v>0</v>
      </c>
      <c r="E201" s="1033">
        <v>0</v>
      </c>
      <c r="F201" s="1035">
        <f t="shared" si="2"/>
        <v>0</v>
      </c>
      <c r="G201" s="1036"/>
      <c r="H201" s="1034"/>
    </row>
    <row r="202" spans="1:8" s="22" customFormat="1">
      <c r="A202" s="1006" t="s">
        <v>510</v>
      </c>
      <c r="B202" s="53" t="s">
        <v>511</v>
      </c>
      <c r="C202" s="75" t="s">
        <v>265</v>
      </c>
      <c r="D202" s="1007">
        <v>44.53</v>
      </c>
      <c r="E202" s="1035">
        <f>E185-E187-E191-E194-E195-E196-E198-E199-E200</f>
        <v>0.79820499999998873</v>
      </c>
      <c r="F202" s="1035">
        <f t="shared" si="2"/>
        <v>43.731795000000012</v>
      </c>
      <c r="G202" s="1036">
        <f>F202/D202*100</f>
        <v>98.207489333033934</v>
      </c>
      <c r="H202" s="1034"/>
    </row>
    <row r="203" spans="1:8" s="22" customFormat="1">
      <c r="A203" s="1006" t="s">
        <v>512</v>
      </c>
      <c r="B203" s="67" t="s">
        <v>513</v>
      </c>
      <c r="C203" s="75" t="s">
        <v>265</v>
      </c>
      <c r="D203" s="1007">
        <v>0</v>
      </c>
      <c r="E203" s="1033">
        <v>1.2450000000000001</v>
      </c>
      <c r="F203" s="1033">
        <v>0</v>
      </c>
      <c r="G203" s="1033"/>
      <c r="H203" s="1034"/>
    </row>
    <row r="204" spans="1:8" s="22" customFormat="1">
      <c r="A204" s="1006" t="s">
        <v>514</v>
      </c>
      <c r="B204" s="53" t="s">
        <v>515</v>
      </c>
      <c r="C204" s="75" t="s">
        <v>265</v>
      </c>
      <c r="D204" s="1007">
        <v>0</v>
      </c>
      <c r="E204" s="1033">
        <v>1.2450000000000001</v>
      </c>
      <c r="F204" s="1033">
        <v>0</v>
      </c>
      <c r="G204" s="1033"/>
      <c r="H204" s="1034"/>
    </row>
    <row r="205" spans="1:8" s="22" customFormat="1">
      <c r="A205" s="1006" t="s">
        <v>516</v>
      </c>
      <c r="B205" s="53" t="s">
        <v>517</v>
      </c>
      <c r="C205" s="75" t="s">
        <v>265</v>
      </c>
      <c r="D205" s="1007">
        <v>0</v>
      </c>
      <c r="E205" s="1033">
        <v>0</v>
      </c>
      <c r="F205" s="1033">
        <v>0</v>
      </c>
      <c r="G205" s="1033"/>
      <c r="H205" s="1034"/>
    </row>
    <row r="206" spans="1:8" s="22" customFormat="1" ht="31.5">
      <c r="A206" s="1006" t="s">
        <v>518</v>
      </c>
      <c r="B206" s="55" t="s">
        <v>519</v>
      </c>
      <c r="C206" s="75" t="s">
        <v>265</v>
      </c>
      <c r="D206" s="1007">
        <v>0</v>
      </c>
      <c r="E206" s="1033">
        <v>0</v>
      </c>
      <c r="F206" s="1033">
        <v>0</v>
      </c>
      <c r="G206" s="1033"/>
      <c r="H206" s="1034"/>
    </row>
    <row r="207" spans="1:8" s="22" customFormat="1">
      <c r="A207" s="1006" t="s">
        <v>520</v>
      </c>
      <c r="B207" s="56" t="s">
        <v>521</v>
      </c>
      <c r="C207" s="75" t="s">
        <v>265</v>
      </c>
      <c r="D207" s="1007">
        <v>0</v>
      </c>
      <c r="E207" s="1033">
        <v>0</v>
      </c>
      <c r="F207" s="1033">
        <v>0</v>
      </c>
      <c r="G207" s="1033"/>
      <c r="H207" s="1034"/>
    </row>
    <row r="208" spans="1:8" s="22" customFormat="1">
      <c r="A208" s="1006" t="s">
        <v>522</v>
      </c>
      <c r="B208" s="56" t="s">
        <v>523</v>
      </c>
      <c r="C208" s="75" t="s">
        <v>265</v>
      </c>
      <c r="D208" s="1007">
        <v>0</v>
      </c>
      <c r="E208" s="1033">
        <v>0</v>
      </c>
      <c r="F208" s="1033">
        <v>0</v>
      </c>
      <c r="G208" s="1033"/>
      <c r="H208" s="1034"/>
    </row>
    <row r="209" spans="1:8" s="22" customFormat="1">
      <c r="A209" s="1006" t="s">
        <v>524</v>
      </c>
      <c r="B209" s="53" t="s">
        <v>525</v>
      </c>
      <c r="C209" s="75" t="s">
        <v>265</v>
      </c>
      <c r="D209" s="1007"/>
      <c r="E209" s="1033"/>
      <c r="F209" s="1033">
        <v>0</v>
      </c>
      <c r="G209" s="1033"/>
      <c r="H209" s="1034"/>
    </row>
    <row r="210" spans="1:8" s="22" customFormat="1">
      <c r="A210" s="1006" t="s">
        <v>526</v>
      </c>
      <c r="B210" s="67" t="s">
        <v>527</v>
      </c>
      <c r="C210" s="75" t="s">
        <v>265</v>
      </c>
      <c r="D210" s="1007">
        <v>24.31</v>
      </c>
      <c r="E210" s="1035">
        <f>E213+E215</f>
        <v>0.62117500000000003</v>
      </c>
      <c r="F210" s="1035">
        <f t="shared" ref="F210:F215" si="4">D210-E210</f>
        <v>23.688824999999998</v>
      </c>
      <c r="G210" s="1036">
        <f>F210/D210*100</f>
        <v>97.444775812422861</v>
      </c>
      <c r="H210" s="1034"/>
    </row>
    <row r="211" spans="1:8" s="22" customFormat="1">
      <c r="A211" s="1006" t="s">
        <v>528</v>
      </c>
      <c r="B211" s="53" t="s">
        <v>529</v>
      </c>
      <c r="C211" s="75" t="s">
        <v>265</v>
      </c>
      <c r="D211" s="1007">
        <v>24.31</v>
      </c>
      <c r="E211" s="1035">
        <f>E213+E215</f>
        <v>0.62117500000000003</v>
      </c>
      <c r="F211" s="1035">
        <f t="shared" si="4"/>
        <v>23.688824999999998</v>
      </c>
      <c r="G211" s="1036">
        <f>F211/D211*100</f>
        <v>97.444775812422861</v>
      </c>
      <c r="H211" s="1034"/>
    </row>
    <row r="212" spans="1:8" s="22" customFormat="1">
      <c r="A212" s="1006" t="s">
        <v>530</v>
      </c>
      <c r="B212" s="55" t="s">
        <v>531</v>
      </c>
      <c r="C212" s="75" t="s">
        <v>265</v>
      </c>
      <c r="D212" s="1007">
        <v>0</v>
      </c>
      <c r="E212" s="1035">
        <v>0</v>
      </c>
      <c r="F212" s="1035">
        <f t="shared" si="4"/>
        <v>0</v>
      </c>
      <c r="G212" s="1036"/>
      <c r="H212" s="1034"/>
    </row>
    <row r="213" spans="1:8" s="22" customFormat="1">
      <c r="A213" s="1006" t="s">
        <v>532</v>
      </c>
      <c r="B213" s="55" t="s">
        <v>533</v>
      </c>
      <c r="C213" s="75" t="s">
        <v>265</v>
      </c>
      <c r="D213" s="1007">
        <v>24.31</v>
      </c>
      <c r="E213" s="1035">
        <v>0.62117500000000003</v>
      </c>
      <c r="F213" s="1035">
        <f t="shared" si="4"/>
        <v>23.688824999999998</v>
      </c>
      <c r="G213" s="1036">
        <f>F213/D213*100</f>
        <v>97.444775812422861</v>
      </c>
      <c r="H213" s="1034"/>
    </row>
    <row r="214" spans="1:8" s="22" customFormat="1">
      <c r="A214" s="1006" t="s">
        <v>534</v>
      </c>
      <c r="B214" s="55" t="s">
        <v>535</v>
      </c>
      <c r="C214" s="75" t="s">
        <v>265</v>
      </c>
      <c r="D214" s="1007">
        <v>0</v>
      </c>
      <c r="E214" s="1035">
        <v>0</v>
      </c>
      <c r="F214" s="1035">
        <f t="shared" si="4"/>
        <v>0</v>
      </c>
      <c r="G214" s="1036" t="s">
        <v>174</v>
      </c>
      <c r="H214" s="1034"/>
    </row>
    <row r="215" spans="1:8" s="22" customFormat="1">
      <c r="A215" s="1006" t="s">
        <v>536</v>
      </c>
      <c r="B215" s="55" t="s">
        <v>537</v>
      </c>
      <c r="C215" s="75" t="s">
        <v>265</v>
      </c>
      <c r="D215" s="1007"/>
      <c r="E215" s="1035">
        <v>0</v>
      </c>
      <c r="F215" s="1035">
        <f t="shared" si="4"/>
        <v>0</v>
      </c>
      <c r="G215" s="1036" t="s">
        <v>174</v>
      </c>
      <c r="H215" s="1034"/>
    </row>
    <row r="216" spans="1:8" s="22" customFormat="1">
      <c r="A216" s="1006" t="s">
        <v>538</v>
      </c>
      <c r="B216" s="55" t="s">
        <v>539</v>
      </c>
      <c r="C216" s="75" t="s">
        <v>265</v>
      </c>
      <c r="D216" s="1007">
        <v>0</v>
      </c>
      <c r="E216" s="1033">
        <v>0</v>
      </c>
      <c r="F216" s="1033">
        <v>0</v>
      </c>
      <c r="G216" s="1033"/>
      <c r="H216" s="1034"/>
    </row>
    <row r="217" spans="1:8" s="22" customFormat="1">
      <c r="A217" s="1006" t="s">
        <v>540</v>
      </c>
      <c r="B217" s="55" t="s">
        <v>541</v>
      </c>
      <c r="C217" s="75" t="s">
        <v>265</v>
      </c>
      <c r="D217" s="1007">
        <v>0</v>
      </c>
      <c r="E217" s="1033">
        <v>0</v>
      </c>
      <c r="F217" s="1033">
        <v>0</v>
      </c>
      <c r="G217" s="1033"/>
      <c r="H217" s="1034"/>
    </row>
    <row r="218" spans="1:8" s="22" customFormat="1">
      <c r="A218" s="1006" t="s">
        <v>542</v>
      </c>
      <c r="B218" s="53" t="s">
        <v>543</v>
      </c>
      <c r="C218" s="75" t="s">
        <v>265</v>
      </c>
      <c r="D218" s="1007">
        <v>0</v>
      </c>
      <c r="E218" s="1033">
        <v>0</v>
      </c>
      <c r="F218" s="1033">
        <v>0</v>
      </c>
      <c r="G218" s="1033"/>
      <c r="H218" s="1034"/>
    </row>
    <row r="219" spans="1:8" s="22" customFormat="1">
      <c r="A219" s="1006" t="s">
        <v>544</v>
      </c>
      <c r="B219" s="53" t="s">
        <v>545</v>
      </c>
      <c r="C219" s="75" t="s">
        <v>265</v>
      </c>
      <c r="D219" s="1007"/>
      <c r="E219" s="1033"/>
      <c r="F219" s="1033">
        <v>0</v>
      </c>
      <c r="G219" s="1033"/>
      <c r="H219" s="1034"/>
    </row>
    <row r="220" spans="1:8" s="22" customFormat="1">
      <c r="A220" s="1006" t="s">
        <v>546</v>
      </c>
      <c r="B220" s="53" t="s">
        <v>353</v>
      </c>
      <c r="C220" s="75" t="s">
        <v>174</v>
      </c>
      <c r="D220" s="1007">
        <v>0</v>
      </c>
      <c r="E220" s="1033">
        <v>0</v>
      </c>
      <c r="F220" s="1033">
        <v>0</v>
      </c>
      <c r="G220" s="1033"/>
      <c r="H220" s="1034"/>
    </row>
    <row r="221" spans="1:8" s="22" customFormat="1" ht="31.5">
      <c r="A221" s="1006" t="s">
        <v>547</v>
      </c>
      <c r="B221" s="53" t="s">
        <v>548</v>
      </c>
      <c r="C221" s="75" t="s">
        <v>265</v>
      </c>
      <c r="D221" s="1007">
        <v>0</v>
      </c>
      <c r="E221" s="1033">
        <v>0</v>
      </c>
      <c r="F221" s="1033">
        <v>0</v>
      </c>
      <c r="G221" s="1033"/>
      <c r="H221" s="1034"/>
    </row>
    <row r="222" spans="1:8" s="22" customFormat="1">
      <c r="A222" s="1006" t="s">
        <v>549</v>
      </c>
      <c r="B222" s="67" t="s">
        <v>550</v>
      </c>
      <c r="C222" s="75" t="s">
        <v>265</v>
      </c>
      <c r="D222" s="1007">
        <v>0</v>
      </c>
      <c r="E222" s="1035">
        <f>E223</f>
        <v>0.77991699999999997</v>
      </c>
      <c r="F222" s="1036">
        <f>D222-E222</f>
        <v>-0.77991699999999997</v>
      </c>
      <c r="G222" s="1033"/>
      <c r="H222" s="1034"/>
    </row>
    <row r="223" spans="1:8" s="22" customFormat="1">
      <c r="A223" s="1006" t="s">
        <v>551</v>
      </c>
      <c r="B223" s="53" t="s">
        <v>552</v>
      </c>
      <c r="C223" s="75" t="s">
        <v>265</v>
      </c>
      <c r="D223" s="1007">
        <v>0</v>
      </c>
      <c r="E223" s="1035">
        <v>0.77991699999999997</v>
      </c>
      <c r="F223" s="1036">
        <f>D223-E223</f>
        <v>-0.77991699999999997</v>
      </c>
      <c r="G223" s="1033"/>
      <c r="H223" s="1034"/>
    </row>
    <row r="224" spans="1:8" s="22" customFormat="1">
      <c r="A224" s="1006" t="s">
        <v>553</v>
      </c>
      <c r="B224" s="53" t="s">
        <v>554</v>
      </c>
      <c r="C224" s="75" t="s">
        <v>265</v>
      </c>
      <c r="D224" s="1007">
        <v>0</v>
      </c>
      <c r="E224" s="1033">
        <v>0</v>
      </c>
      <c r="F224" s="1033">
        <v>0</v>
      </c>
      <c r="G224" s="1033"/>
      <c r="H224" s="1034"/>
    </row>
    <row r="225" spans="1:8" s="22" customFormat="1">
      <c r="A225" s="1006" t="s">
        <v>555</v>
      </c>
      <c r="B225" s="55" t="s">
        <v>556</v>
      </c>
      <c r="C225" s="75" t="s">
        <v>265</v>
      </c>
      <c r="D225" s="1007">
        <v>0</v>
      </c>
      <c r="E225" s="1033">
        <v>0</v>
      </c>
      <c r="F225" s="1033">
        <v>0</v>
      </c>
      <c r="G225" s="1033"/>
      <c r="H225" s="1034"/>
    </row>
    <row r="226" spans="1:8" s="22" customFormat="1">
      <c r="A226" s="1006" t="s">
        <v>557</v>
      </c>
      <c r="B226" s="55" t="s">
        <v>558</v>
      </c>
      <c r="C226" s="75" t="s">
        <v>265</v>
      </c>
      <c r="D226" s="1007">
        <v>0</v>
      </c>
      <c r="E226" s="1033">
        <v>0</v>
      </c>
      <c r="F226" s="1033">
        <v>0</v>
      </c>
      <c r="G226" s="1033"/>
      <c r="H226" s="1034"/>
    </row>
    <row r="227" spans="1:8" s="22" customFormat="1">
      <c r="A227" s="1006" t="s">
        <v>559</v>
      </c>
      <c r="B227" s="55" t="s">
        <v>560</v>
      </c>
      <c r="C227" s="75" t="s">
        <v>265</v>
      </c>
      <c r="D227" s="1007">
        <v>0</v>
      </c>
      <c r="E227" s="1033">
        <v>0</v>
      </c>
      <c r="F227" s="1033">
        <v>0</v>
      </c>
      <c r="G227" s="1033"/>
      <c r="H227" s="1034"/>
    </row>
    <row r="228" spans="1:8" s="22" customFormat="1">
      <c r="A228" s="1006" t="s">
        <v>561</v>
      </c>
      <c r="B228" s="53" t="s">
        <v>562</v>
      </c>
      <c r="C228" s="75" t="s">
        <v>265</v>
      </c>
      <c r="D228" s="1007">
        <v>0</v>
      </c>
      <c r="E228" s="1033">
        <v>0</v>
      </c>
      <c r="F228" s="1033">
        <v>0</v>
      </c>
      <c r="G228" s="1033"/>
      <c r="H228" s="1034"/>
    </row>
    <row r="229" spans="1:8" s="22" customFormat="1">
      <c r="A229" s="1006" t="s">
        <v>563</v>
      </c>
      <c r="B229" s="53" t="s">
        <v>564</v>
      </c>
      <c r="C229" s="75" t="s">
        <v>265</v>
      </c>
      <c r="D229" s="1007">
        <v>0</v>
      </c>
      <c r="E229" s="1033">
        <v>0</v>
      </c>
      <c r="F229" s="1033">
        <v>0</v>
      </c>
      <c r="G229" s="1033"/>
      <c r="H229" s="1034"/>
    </row>
    <row r="230" spans="1:8" s="22" customFormat="1">
      <c r="A230" s="1006" t="s">
        <v>565</v>
      </c>
      <c r="B230" s="55" t="s">
        <v>566</v>
      </c>
      <c r="C230" s="75" t="s">
        <v>265</v>
      </c>
      <c r="D230" s="1007">
        <v>0</v>
      </c>
      <c r="E230" s="1033">
        <v>0</v>
      </c>
      <c r="F230" s="1033">
        <v>0</v>
      </c>
      <c r="G230" s="1033"/>
      <c r="H230" s="1034"/>
    </row>
    <row r="231" spans="1:8" s="22" customFormat="1">
      <c r="A231" s="1006" t="s">
        <v>567</v>
      </c>
      <c r="B231" s="55" t="s">
        <v>568</v>
      </c>
      <c r="C231" s="75" t="s">
        <v>265</v>
      </c>
      <c r="D231" s="1007">
        <v>0</v>
      </c>
      <c r="E231" s="1033">
        <v>0</v>
      </c>
      <c r="F231" s="1033">
        <v>0</v>
      </c>
      <c r="G231" s="1033"/>
      <c r="H231" s="1034"/>
    </row>
    <row r="232" spans="1:8" s="22" customFormat="1">
      <c r="A232" s="1006" t="s">
        <v>569</v>
      </c>
      <c r="B232" s="53" t="s">
        <v>570</v>
      </c>
      <c r="C232" s="75" t="s">
        <v>265</v>
      </c>
      <c r="D232" s="1007">
        <v>0</v>
      </c>
      <c r="E232" s="1033">
        <v>0</v>
      </c>
      <c r="F232" s="1033">
        <v>0</v>
      </c>
      <c r="G232" s="1033"/>
      <c r="H232" s="1034"/>
    </row>
    <row r="233" spans="1:8" s="22" customFormat="1">
      <c r="A233" s="1006" t="s">
        <v>571</v>
      </c>
      <c r="B233" s="53" t="s">
        <v>572</v>
      </c>
      <c r="C233" s="75" t="s">
        <v>265</v>
      </c>
      <c r="D233" s="1007">
        <v>0</v>
      </c>
      <c r="E233" s="1033">
        <v>0</v>
      </c>
      <c r="F233" s="1033">
        <v>0</v>
      </c>
      <c r="G233" s="1033"/>
      <c r="H233" s="1034"/>
    </row>
    <row r="234" spans="1:8" s="22" customFormat="1">
      <c r="A234" s="1006" t="s">
        <v>573</v>
      </c>
      <c r="B234" s="53" t="s">
        <v>574</v>
      </c>
      <c r="C234" s="75" t="s">
        <v>265</v>
      </c>
      <c r="D234" s="1007">
        <v>0</v>
      </c>
      <c r="E234" s="1033">
        <v>0</v>
      </c>
      <c r="F234" s="1033">
        <v>0</v>
      </c>
      <c r="G234" s="1033"/>
      <c r="H234" s="1034"/>
    </row>
    <row r="235" spans="1:8" s="22" customFormat="1">
      <c r="A235" s="1006" t="s">
        <v>575</v>
      </c>
      <c r="B235" s="67" t="s">
        <v>576</v>
      </c>
      <c r="C235" s="75" t="s">
        <v>265</v>
      </c>
      <c r="D235" s="1007">
        <v>0</v>
      </c>
      <c r="E235" s="1033">
        <v>0</v>
      </c>
      <c r="F235" s="1033">
        <v>0</v>
      </c>
      <c r="G235" s="1033"/>
      <c r="H235" s="1034"/>
    </row>
    <row r="236" spans="1:8" s="22" customFormat="1">
      <c r="A236" s="1006" t="s">
        <v>577</v>
      </c>
      <c r="B236" s="53" t="s">
        <v>578</v>
      </c>
      <c r="C236" s="75" t="s">
        <v>265</v>
      </c>
      <c r="D236" s="1007">
        <v>0</v>
      </c>
      <c r="E236" s="1033">
        <v>0</v>
      </c>
      <c r="F236" s="1033">
        <v>0</v>
      </c>
      <c r="G236" s="1033"/>
      <c r="H236" s="1034"/>
    </row>
    <row r="237" spans="1:8" s="22" customFormat="1">
      <c r="A237" s="1006" t="s">
        <v>579</v>
      </c>
      <c r="B237" s="55" t="s">
        <v>556</v>
      </c>
      <c r="C237" s="75" t="s">
        <v>265</v>
      </c>
      <c r="D237" s="1007">
        <v>0</v>
      </c>
      <c r="E237" s="1033">
        <v>0</v>
      </c>
      <c r="F237" s="1033">
        <v>0</v>
      </c>
      <c r="G237" s="1033"/>
      <c r="H237" s="1034"/>
    </row>
    <row r="238" spans="1:8" s="22" customFormat="1">
      <c r="A238" s="1006" t="s">
        <v>580</v>
      </c>
      <c r="B238" s="55" t="s">
        <v>558</v>
      </c>
      <c r="C238" s="75" t="s">
        <v>265</v>
      </c>
      <c r="D238" s="1007">
        <v>0</v>
      </c>
      <c r="E238" s="1033">
        <v>0</v>
      </c>
      <c r="F238" s="1033">
        <v>0</v>
      </c>
      <c r="G238" s="1033"/>
      <c r="H238" s="1034"/>
    </row>
    <row r="239" spans="1:8" s="22" customFormat="1">
      <c r="A239" s="1006" t="s">
        <v>581</v>
      </c>
      <c r="B239" s="55" t="s">
        <v>560</v>
      </c>
      <c r="C239" s="75" t="s">
        <v>265</v>
      </c>
      <c r="D239" s="1007">
        <v>0</v>
      </c>
      <c r="E239" s="1033">
        <v>0</v>
      </c>
      <c r="F239" s="1033">
        <v>0</v>
      </c>
      <c r="G239" s="1033"/>
      <c r="H239" s="1034"/>
    </row>
    <row r="240" spans="1:8" s="22" customFormat="1">
      <c r="A240" s="1006" t="s">
        <v>582</v>
      </c>
      <c r="B240" s="53" t="s">
        <v>446</v>
      </c>
      <c r="C240" s="75" t="s">
        <v>265</v>
      </c>
      <c r="D240" s="1007">
        <v>0</v>
      </c>
      <c r="E240" s="1033">
        <v>0</v>
      </c>
      <c r="F240" s="1033">
        <v>0</v>
      </c>
      <c r="G240" s="1033"/>
      <c r="H240" s="1034"/>
    </row>
    <row r="241" spans="1:8" s="22" customFormat="1">
      <c r="A241" s="1006" t="s">
        <v>583</v>
      </c>
      <c r="B241" s="53" t="s">
        <v>584</v>
      </c>
      <c r="C241" s="75" t="s">
        <v>265</v>
      </c>
      <c r="D241" s="1007">
        <v>0</v>
      </c>
      <c r="E241" s="1033">
        <v>0</v>
      </c>
      <c r="F241" s="1033">
        <v>0</v>
      </c>
      <c r="G241" s="1033"/>
      <c r="H241" s="1034"/>
    </row>
    <row r="242" spans="1:8" s="22" customFormat="1" ht="31.5">
      <c r="A242" s="1006" t="s">
        <v>585</v>
      </c>
      <c r="B242" s="67" t="s">
        <v>586</v>
      </c>
      <c r="C242" s="75" t="s">
        <v>265</v>
      </c>
      <c r="D242" s="1007">
        <v>22.89</v>
      </c>
      <c r="E242" s="1035">
        <f>E167-E185</f>
        <v>-9.7154409999999984</v>
      </c>
      <c r="F242" s="1035">
        <f>D242-E242</f>
        <v>32.605440999999999</v>
      </c>
      <c r="G242" s="1036">
        <f>F242/D242*100</f>
        <v>142.44404106596767</v>
      </c>
      <c r="H242" s="1034"/>
    </row>
    <row r="243" spans="1:8" s="22" customFormat="1" ht="31.5">
      <c r="A243" s="1006" t="s">
        <v>587</v>
      </c>
      <c r="B243" s="67" t="s">
        <v>588</v>
      </c>
      <c r="C243" s="75" t="s">
        <v>265</v>
      </c>
      <c r="D243" s="1007">
        <v>-24.31</v>
      </c>
      <c r="E243" s="1035">
        <f>E203-E210</f>
        <v>0.62382500000000007</v>
      </c>
      <c r="F243" s="1035">
        <f>D243-E243</f>
        <v>-24.933824999999999</v>
      </c>
      <c r="G243" s="1036">
        <f>F243/D243*100</f>
        <v>102.56612505141918</v>
      </c>
      <c r="H243" s="1034"/>
    </row>
    <row r="244" spans="1:8" s="22" customFormat="1">
      <c r="A244" s="1006" t="s">
        <v>589</v>
      </c>
      <c r="B244" s="53" t="s">
        <v>590</v>
      </c>
      <c r="C244" s="75" t="s">
        <v>265</v>
      </c>
      <c r="D244" s="1007">
        <v>0</v>
      </c>
      <c r="E244" s="1033">
        <v>0</v>
      </c>
      <c r="F244" s="1033">
        <v>0</v>
      </c>
      <c r="G244" s="1033"/>
      <c r="H244" s="1034"/>
    </row>
    <row r="245" spans="1:8" s="22" customFormat="1">
      <c r="A245" s="1006" t="s">
        <v>591</v>
      </c>
      <c r="B245" s="53" t="s">
        <v>592</v>
      </c>
      <c r="C245" s="75" t="s">
        <v>265</v>
      </c>
      <c r="D245" s="1007">
        <v>0</v>
      </c>
      <c r="E245" s="1033">
        <v>0</v>
      </c>
      <c r="F245" s="1033">
        <v>0</v>
      </c>
      <c r="G245" s="1033"/>
      <c r="H245" s="1034"/>
    </row>
    <row r="246" spans="1:8" s="22" customFormat="1" ht="31.5">
      <c r="A246" s="1006" t="s">
        <v>593</v>
      </c>
      <c r="B246" s="67" t="s">
        <v>594</v>
      </c>
      <c r="C246" s="75" t="s">
        <v>265</v>
      </c>
      <c r="D246" s="1007">
        <v>0</v>
      </c>
      <c r="E246" s="1035">
        <f>E222-E235</f>
        <v>0.77991699999999997</v>
      </c>
      <c r="F246" s="1036">
        <f>D246-E246</f>
        <v>-0.77991699999999997</v>
      </c>
      <c r="G246" s="1033"/>
      <c r="H246" s="1034"/>
    </row>
    <row r="247" spans="1:8" s="22" customFormat="1">
      <c r="A247" s="1006" t="s">
        <v>595</v>
      </c>
      <c r="B247" s="53" t="s">
        <v>596</v>
      </c>
      <c r="C247" s="75" t="s">
        <v>265</v>
      </c>
      <c r="D247" s="1007">
        <v>0</v>
      </c>
      <c r="E247" s="1033">
        <v>0</v>
      </c>
      <c r="F247" s="1033">
        <v>0</v>
      </c>
      <c r="G247" s="1033"/>
      <c r="H247" s="1034"/>
    </row>
    <row r="248" spans="1:8" s="22" customFormat="1">
      <c r="A248" s="1006" t="s">
        <v>597</v>
      </c>
      <c r="B248" s="53" t="s">
        <v>598</v>
      </c>
      <c r="C248" s="75" t="s">
        <v>265</v>
      </c>
      <c r="D248" s="1007">
        <v>0</v>
      </c>
      <c r="E248" s="1033">
        <v>0</v>
      </c>
      <c r="F248" s="1033">
        <v>0</v>
      </c>
      <c r="G248" s="1033"/>
      <c r="H248" s="1034"/>
    </row>
    <row r="249" spans="1:8" s="22" customFormat="1">
      <c r="A249" s="1006" t="s">
        <v>599</v>
      </c>
      <c r="B249" s="67" t="s">
        <v>600</v>
      </c>
      <c r="C249" s="75" t="s">
        <v>265</v>
      </c>
      <c r="D249" s="1007">
        <v>0</v>
      </c>
      <c r="E249" s="1033">
        <v>0</v>
      </c>
      <c r="F249" s="1033">
        <v>0</v>
      </c>
      <c r="G249" s="1033"/>
      <c r="H249" s="1034"/>
    </row>
    <row r="250" spans="1:8" s="22" customFormat="1">
      <c r="A250" s="1006" t="s">
        <v>601</v>
      </c>
      <c r="B250" s="67" t="s">
        <v>602</v>
      </c>
      <c r="C250" s="75" t="s">
        <v>265</v>
      </c>
      <c r="D250" s="1007">
        <v>-1.41</v>
      </c>
      <c r="E250" s="1035">
        <f>E242+E243+E246+E249</f>
        <v>-8.3116989999999991</v>
      </c>
      <c r="F250" s="1035">
        <f>D250-E250</f>
        <v>6.9016989999999989</v>
      </c>
      <c r="G250" s="1036">
        <f>F250/D250*100</f>
        <v>-489.48219858156017</v>
      </c>
      <c r="H250" s="1034"/>
    </row>
    <row r="251" spans="1:8" s="22" customFormat="1">
      <c r="A251" s="1006" t="s">
        <v>603</v>
      </c>
      <c r="B251" s="67" t="s">
        <v>604</v>
      </c>
      <c r="C251" s="75" t="s">
        <v>265</v>
      </c>
      <c r="D251" s="1007">
        <v>13.04</v>
      </c>
      <c r="E251" s="1035">
        <v>15.943690999999999</v>
      </c>
      <c r="F251" s="1035">
        <f>D251-E251</f>
        <v>-2.9036910000000002</v>
      </c>
      <c r="G251" s="1036">
        <f>F251/D251*100</f>
        <v>-22.267569018404913</v>
      </c>
      <c r="H251" s="1034"/>
    </row>
    <row r="252" spans="1:8" s="22" customFormat="1" ht="16.5" thickBot="1">
      <c r="A252" s="1014" t="s">
        <v>605</v>
      </c>
      <c r="B252" s="70" t="s">
        <v>606</v>
      </c>
      <c r="C252" s="1015" t="s">
        <v>265</v>
      </c>
      <c r="D252" s="1021">
        <v>11.63</v>
      </c>
      <c r="E252" s="1039">
        <v>6.190239</v>
      </c>
      <c r="F252" s="1039">
        <f>D252-E252</f>
        <v>5.4397610000000007</v>
      </c>
      <c r="G252" s="1036">
        <f>F252/D252*100</f>
        <v>46.773525365434224</v>
      </c>
      <c r="H252" s="1040"/>
    </row>
    <row r="253" spans="1:8" s="22" customFormat="1">
      <c r="A253" s="1001" t="s">
        <v>607</v>
      </c>
      <c r="B253" s="47" t="s">
        <v>353</v>
      </c>
      <c r="C253" s="1002" t="s">
        <v>174</v>
      </c>
      <c r="D253" s="1003">
        <v>0</v>
      </c>
      <c r="E253" s="1031">
        <v>0</v>
      </c>
      <c r="F253" s="1031">
        <v>0</v>
      </c>
      <c r="G253" s="1041"/>
      <c r="H253" s="1042"/>
    </row>
    <row r="254" spans="1:8" s="22" customFormat="1">
      <c r="A254" s="1006" t="s">
        <v>608</v>
      </c>
      <c r="B254" s="53" t="s">
        <v>609</v>
      </c>
      <c r="C254" s="75" t="s">
        <v>265</v>
      </c>
      <c r="D254" s="1007">
        <v>36.74</v>
      </c>
      <c r="E254" s="1035">
        <v>29.452000000000002</v>
      </c>
      <c r="F254" s="1036">
        <f>D254-E254</f>
        <v>7.2880000000000003</v>
      </c>
      <c r="G254" s="1033">
        <f>F254/D254*100</f>
        <v>19.836690255851934</v>
      </c>
      <c r="H254" s="1034"/>
    </row>
    <row r="255" spans="1:8" s="22" customFormat="1">
      <c r="A255" s="1006" t="s">
        <v>610</v>
      </c>
      <c r="B255" s="55" t="s">
        <v>611</v>
      </c>
      <c r="C255" s="75" t="s">
        <v>265</v>
      </c>
      <c r="D255" s="1007">
        <v>0</v>
      </c>
      <c r="E255" s="1033">
        <v>0</v>
      </c>
      <c r="F255" s="1033">
        <v>0</v>
      </c>
      <c r="G255" s="1033"/>
      <c r="H255" s="1034"/>
    </row>
    <row r="256" spans="1:8" s="22" customFormat="1">
      <c r="A256" s="1006" t="s">
        <v>612</v>
      </c>
      <c r="B256" s="56" t="s">
        <v>613</v>
      </c>
      <c r="C256" s="75" t="s">
        <v>265</v>
      </c>
      <c r="D256" s="1007">
        <v>0</v>
      </c>
      <c r="E256" s="1033">
        <v>0</v>
      </c>
      <c r="F256" s="1033">
        <v>0</v>
      </c>
      <c r="G256" s="1033"/>
      <c r="H256" s="1034"/>
    </row>
    <row r="257" spans="1:8" s="22" customFormat="1" ht="31.5">
      <c r="A257" s="1006" t="s">
        <v>614</v>
      </c>
      <c r="B257" s="56" t="s">
        <v>615</v>
      </c>
      <c r="C257" s="75" t="s">
        <v>265</v>
      </c>
      <c r="D257" s="1007">
        <v>0</v>
      </c>
      <c r="E257" s="1033">
        <v>0</v>
      </c>
      <c r="F257" s="1033">
        <v>0</v>
      </c>
      <c r="G257" s="1033"/>
      <c r="H257" s="1034"/>
    </row>
    <row r="258" spans="1:8" s="22" customFormat="1">
      <c r="A258" s="1006" t="s">
        <v>616</v>
      </c>
      <c r="B258" s="57" t="s">
        <v>613</v>
      </c>
      <c r="C258" s="75" t="s">
        <v>265</v>
      </c>
      <c r="D258" s="1007">
        <v>0</v>
      </c>
      <c r="E258" s="1033">
        <v>0</v>
      </c>
      <c r="F258" s="1033">
        <v>0</v>
      </c>
      <c r="G258" s="1033"/>
      <c r="H258" s="1034"/>
    </row>
    <row r="259" spans="1:8" s="22" customFormat="1" ht="31.5">
      <c r="A259" s="1006" t="s">
        <v>617</v>
      </c>
      <c r="B259" s="56" t="s">
        <v>271</v>
      </c>
      <c r="C259" s="75" t="s">
        <v>265</v>
      </c>
      <c r="D259" s="1007">
        <v>0</v>
      </c>
      <c r="E259" s="1033">
        <v>0</v>
      </c>
      <c r="F259" s="1033">
        <v>0</v>
      </c>
      <c r="G259" s="1033"/>
      <c r="H259" s="1034"/>
    </row>
    <row r="260" spans="1:8" s="22" customFormat="1">
      <c r="A260" s="1006" t="s">
        <v>618</v>
      </c>
      <c r="B260" s="57" t="s">
        <v>613</v>
      </c>
      <c r="C260" s="75" t="s">
        <v>265</v>
      </c>
      <c r="D260" s="1007">
        <v>0</v>
      </c>
      <c r="E260" s="1033">
        <v>0</v>
      </c>
      <c r="F260" s="1033">
        <v>0</v>
      </c>
      <c r="G260" s="1033"/>
      <c r="H260" s="1034"/>
    </row>
    <row r="261" spans="1:8" s="22" customFormat="1" ht="31.5">
      <c r="A261" s="1006" t="s">
        <v>619</v>
      </c>
      <c r="B261" s="56" t="s">
        <v>273</v>
      </c>
      <c r="C261" s="75" t="s">
        <v>265</v>
      </c>
      <c r="D261" s="1007">
        <v>0</v>
      </c>
      <c r="E261" s="1033">
        <v>0</v>
      </c>
      <c r="F261" s="1033">
        <v>0</v>
      </c>
      <c r="G261" s="1033"/>
      <c r="H261" s="1034"/>
    </row>
    <row r="262" spans="1:8" s="22" customFormat="1">
      <c r="A262" s="1006" t="s">
        <v>620</v>
      </c>
      <c r="B262" s="57" t="s">
        <v>613</v>
      </c>
      <c r="C262" s="75" t="s">
        <v>265</v>
      </c>
      <c r="D262" s="1007">
        <v>0</v>
      </c>
      <c r="E262" s="1033">
        <v>0</v>
      </c>
      <c r="F262" s="1033">
        <v>0</v>
      </c>
      <c r="G262" s="1033"/>
      <c r="H262" s="1034"/>
    </row>
    <row r="263" spans="1:8" s="22" customFormat="1">
      <c r="A263" s="1006" t="s">
        <v>621</v>
      </c>
      <c r="B263" s="55" t="s">
        <v>622</v>
      </c>
      <c r="C263" s="75" t="s">
        <v>265</v>
      </c>
      <c r="D263" s="1007">
        <v>0</v>
      </c>
      <c r="E263" s="1033">
        <v>0</v>
      </c>
      <c r="F263" s="1033">
        <v>0</v>
      </c>
      <c r="G263" s="1033"/>
      <c r="H263" s="1034"/>
    </row>
    <row r="264" spans="1:8" s="22" customFormat="1">
      <c r="A264" s="1006" t="s">
        <v>623</v>
      </c>
      <c r="B264" s="56" t="s">
        <v>613</v>
      </c>
      <c r="C264" s="75" t="s">
        <v>265</v>
      </c>
      <c r="D264" s="1007">
        <v>0</v>
      </c>
      <c r="E264" s="1033">
        <v>0</v>
      </c>
      <c r="F264" s="1033">
        <v>0</v>
      </c>
      <c r="G264" s="1033"/>
      <c r="H264" s="1034"/>
    </row>
    <row r="265" spans="1:8" s="22" customFormat="1">
      <c r="A265" s="1006" t="s">
        <v>624</v>
      </c>
      <c r="B265" s="54" t="s">
        <v>625</v>
      </c>
      <c r="C265" s="75" t="s">
        <v>265</v>
      </c>
      <c r="D265" s="1007">
        <v>36.74</v>
      </c>
      <c r="E265" s="1035">
        <v>19.172999999999998</v>
      </c>
      <c r="F265" s="1036">
        <f>D265-E265</f>
        <v>17.567000000000004</v>
      </c>
      <c r="G265" s="1033">
        <f>F265/D265*100</f>
        <v>47.814371257485035</v>
      </c>
      <c r="H265" s="1034"/>
    </row>
    <row r="266" spans="1:8" s="22" customFormat="1">
      <c r="A266" s="1006" t="s">
        <v>626</v>
      </c>
      <c r="B266" s="56" t="s">
        <v>613</v>
      </c>
      <c r="C266" s="75" t="s">
        <v>265</v>
      </c>
      <c r="D266" s="1007">
        <v>0</v>
      </c>
      <c r="E266" s="1033">
        <v>0</v>
      </c>
      <c r="F266" s="1033">
        <v>0</v>
      </c>
      <c r="G266" s="1033"/>
      <c r="H266" s="1034"/>
    </row>
    <row r="267" spans="1:8" s="22" customFormat="1">
      <c r="A267" s="1006" t="s">
        <v>627</v>
      </c>
      <c r="B267" s="54" t="s">
        <v>628</v>
      </c>
      <c r="C267" s="75" t="s">
        <v>265</v>
      </c>
      <c r="D267" s="1007">
        <v>0</v>
      </c>
      <c r="E267" s="1033">
        <v>0</v>
      </c>
      <c r="F267" s="1033">
        <v>0</v>
      </c>
      <c r="G267" s="1033"/>
      <c r="H267" s="1034"/>
    </row>
    <row r="268" spans="1:8" s="22" customFormat="1">
      <c r="A268" s="1006" t="s">
        <v>629</v>
      </c>
      <c r="B268" s="56" t="s">
        <v>613</v>
      </c>
      <c r="C268" s="75" t="s">
        <v>265</v>
      </c>
      <c r="D268" s="1007">
        <v>0</v>
      </c>
      <c r="E268" s="1033">
        <v>0</v>
      </c>
      <c r="F268" s="1033">
        <v>0</v>
      </c>
      <c r="G268" s="1033"/>
      <c r="H268" s="1034"/>
    </row>
    <row r="269" spans="1:8" s="22" customFormat="1">
      <c r="A269" s="1006" t="s">
        <v>630</v>
      </c>
      <c r="B269" s="54" t="s">
        <v>631</v>
      </c>
      <c r="C269" s="75" t="s">
        <v>265</v>
      </c>
      <c r="D269" s="1007">
        <v>0</v>
      </c>
      <c r="E269" s="1035">
        <v>5.5958800000000003E-2</v>
      </c>
      <c r="F269" s="1036">
        <f>D269-E269</f>
        <v>-5.5958800000000003E-2</v>
      </c>
      <c r="G269" s="1033"/>
      <c r="H269" s="1034"/>
    </row>
    <row r="270" spans="1:8" s="22" customFormat="1">
      <c r="A270" s="1006" t="s">
        <v>632</v>
      </c>
      <c r="B270" s="56" t="s">
        <v>613</v>
      </c>
      <c r="C270" s="75" t="s">
        <v>265</v>
      </c>
      <c r="D270" s="1007">
        <v>0</v>
      </c>
      <c r="E270" s="1033">
        <v>0</v>
      </c>
      <c r="F270" s="1033">
        <v>0</v>
      </c>
      <c r="G270" s="1033"/>
      <c r="H270" s="1034"/>
    </row>
    <row r="271" spans="1:8" s="22" customFormat="1">
      <c r="A271" s="1006" t="s">
        <v>633</v>
      </c>
      <c r="B271" s="54" t="s">
        <v>634</v>
      </c>
      <c r="C271" s="75" t="s">
        <v>265</v>
      </c>
      <c r="D271" s="1007">
        <v>0</v>
      </c>
      <c r="E271" s="1033">
        <v>0</v>
      </c>
      <c r="F271" s="1033">
        <v>0</v>
      </c>
      <c r="G271" s="1033"/>
      <c r="H271" s="1034"/>
    </row>
    <row r="272" spans="1:8" s="22" customFormat="1">
      <c r="A272" s="1006" t="s">
        <v>635</v>
      </c>
      <c r="B272" s="56" t="s">
        <v>613</v>
      </c>
      <c r="C272" s="75" t="s">
        <v>265</v>
      </c>
      <c r="D272" s="1007">
        <v>0</v>
      </c>
      <c r="E272" s="1033">
        <v>0</v>
      </c>
      <c r="F272" s="1033">
        <v>0</v>
      </c>
      <c r="G272" s="1033"/>
      <c r="H272" s="1034"/>
    </row>
    <row r="273" spans="1:8" s="22" customFormat="1">
      <c r="A273" s="1006" t="s">
        <v>633</v>
      </c>
      <c r="B273" s="54" t="s">
        <v>636</v>
      </c>
      <c r="C273" s="75" t="s">
        <v>265</v>
      </c>
      <c r="D273" s="1007">
        <v>0</v>
      </c>
      <c r="E273" s="1033">
        <v>0</v>
      </c>
      <c r="F273" s="1033">
        <v>0</v>
      </c>
      <c r="G273" s="1033"/>
      <c r="H273" s="1034"/>
    </row>
    <row r="274" spans="1:8" s="22" customFormat="1">
      <c r="A274" s="1006" t="s">
        <v>637</v>
      </c>
      <c r="B274" s="56" t="s">
        <v>613</v>
      </c>
      <c r="C274" s="75" t="s">
        <v>265</v>
      </c>
      <c r="D274" s="1007">
        <v>0</v>
      </c>
      <c r="E274" s="1033">
        <v>0</v>
      </c>
      <c r="F274" s="1033">
        <v>0</v>
      </c>
      <c r="G274" s="1033"/>
      <c r="H274" s="1034"/>
    </row>
    <row r="275" spans="1:8" s="22" customFormat="1" ht="31.5">
      <c r="A275" s="1006" t="s">
        <v>638</v>
      </c>
      <c r="B275" s="55" t="s">
        <v>639</v>
      </c>
      <c r="C275" s="75" t="s">
        <v>265</v>
      </c>
      <c r="D275" s="1007">
        <v>0</v>
      </c>
      <c r="E275" s="1033">
        <v>0</v>
      </c>
      <c r="F275" s="1033">
        <v>0</v>
      </c>
      <c r="G275" s="1033"/>
      <c r="H275" s="1034"/>
    </row>
    <row r="276" spans="1:8" s="22" customFormat="1">
      <c r="A276" s="1006" t="s">
        <v>640</v>
      </c>
      <c r="B276" s="56" t="s">
        <v>613</v>
      </c>
      <c r="C276" s="75" t="s">
        <v>265</v>
      </c>
      <c r="D276" s="1007">
        <v>0</v>
      </c>
      <c r="E276" s="1033">
        <v>0</v>
      </c>
      <c r="F276" s="1033">
        <v>0</v>
      </c>
      <c r="G276" s="1033"/>
      <c r="H276" s="1034"/>
    </row>
    <row r="277" spans="1:8" s="22" customFormat="1">
      <c r="A277" s="1006" t="s">
        <v>641</v>
      </c>
      <c r="B277" s="56" t="s">
        <v>286</v>
      </c>
      <c r="C277" s="75" t="s">
        <v>265</v>
      </c>
      <c r="D277" s="1007">
        <v>0</v>
      </c>
      <c r="E277" s="1033">
        <v>0</v>
      </c>
      <c r="F277" s="1033">
        <v>0</v>
      </c>
      <c r="G277" s="1033"/>
      <c r="H277" s="1034"/>
    </row>
    <row r="278" spans="1:8" s="22" customFormat="1">
      <c r="A278" s="1006" t="s">
        <v>642</v>
      </c>
      <c r="B278" s="57" t="s">
        <v>613</v>
      </c>
      <c r="C278" s="75" t="s">
        <v>265</v>
      </c>
      <c r="D278" s="1007">
        <v>0</v>
      </c>
      <c r="E278" s="1033">
        <v>0</v>
      </c>
      <c r="F278" s="1033">
        <v>0</v>
      </c>
      <c r="G278" s="1033"/>
      <c r="H278" s="1034"/>
    </row>
    <row r="279" spans="1:8" s="22" customFormat="1">
      <c r="A279" s="1006" t="s">
        <v>643</v>
      </c>
      <c r="B279" s="56" t="s">
        <v>288</v>
      </c>
      <c r="C279" s="75" t="s">
        <v>265</v>
      </c>
      <c r="D279" s="1007">
        <v>0</v>
      </c>
      <c r="E279" s="1033">
        <v>0</v>
      </c>
      <c r="F279" s="1033">
        <v>0</v>
      </c>
      <c r="G279" s="1033"/>
      <c r="H279" s="1034"/>
    </row>
    <row r="280" spans="1:8" s="22" customFormat="1">
      <c r="A280" s="1006" t="s">
        <v>644</v>
      </c>
      <c r="B280" s="57" t="s">
        <v>613</v>
      </c>
      <c r="C280" s="75" t="s">
        <v>265</v>
      </c>
      <c r="D280" s="1007">
        <v>0</v>
      </c>
      <c r="E280" s="1033">
        <v>0</v>
      </c>
      <c r="F280" s="1033">
        <v>0</v>
      </c>
      <c r="G280" s="1033"/>
      <c r="H280" s="1034"/>
    </row>
    <row r="281" spans="1:8" s="22" customFormat="1">
      <c r="A281" s="1006" t="s">
        <v>645</v>
      </c>
      <c r="B281" s="55" t="s">
        <v>646</v>
      </c>
      <c r="C281" s="75" t="s">
        <v>265</v>
      </c>
      <c r="D281" s="1007">
        <v>0</v>
      </c>
      <c r="E281" s="1035">
        <f>E254-E265-E269</f>
        <v>10.223041200000003</v>
      </c>
      <c r="F281" s="1036">
        <f>D281-E281</f>
        <v>-10.223041200000003</v>
      </c>
      <c r="G281" s="1033"/>
      <c r="H281" s="1034"/>
    </row>
    <row r="282" spans="1:8" s="22" customFormat="1">
      <c r="A282" s="1006" t="s">
        <v>647</v>
      </c>
      <c r="B282" s="56" t="s">
        <v>613</v>
      </c>
      <c r="C282" s="75" t="s">
        <v>265</v>
      </c>
      <c r="D282" s="1007">
        <v>0</v>
      </c>
      <c r="E282" s="1033">
        <v>0</v>
      </c>
      <c r="F282" s="1033">
        <v>0</v>
      </c>
      <c r="G282" s="1033"/>
      <c r="H282" s="1034"/>
    </row>
    <row r="283" spans="1:8" s="22" customFormat="1">
      <c r="A283" s="1006" t="s">
        <v>648</v>
      </c>
      <c r="B283" s="53" t="s">
        <v>649</v>
      </c>
      <c r="C283" s="75" t="s">
        <v>265</v>
      </c>
      <c r="D283" s="1007">
        <v>19.04</v>
      </c>
      <c r="E283" s="1035">
        <v>21.526</v>
      </c>
      <c r="F283" s="1036">
        <f>D283-E283</f>
        <v>-2.4860000000000007</v>
      </c>
      <c r="G283" s="1036">
        <f>F283/D283*100</f>
        <v>-13.056722689075634</v>
      </c>
      <c r="H283" s="1034"/>
    </row>
    <row r="284" spans="1:8" s="22" customFormat="1">
      <c r="A284" s="1006" t="s">
        <v>650</v>
      </c>
      <c r="B284" s="55" t="s">
        <v>651</v>
      </c>
      <c r="C284" s="75" t="s">
        <v>265</v>
      </c>
      <c r="D284" s="1007">
        <v>0</v>
      </c>
      <c r="E284" s="1033">
        <v>0</v>
      </c>
      <c r="F284" s="1033">
        <v>0</v>
      </c>
      <c r="G284" s="1036"/>
      <c r="H284" s="1034"/>
    </row>
    <row r="285" spans="1:8" s="22" customFormat="1">
      <c r="A285" s="1006" t="s">
        <v>652</v>
      </c>
      <c r="B285" s="56" t="s">
        <v>613</v>
      </c>
      <c r="C285" s="75" t="s">
        <v>265</v>
      </c>
      <c r="D285" s="1007">
        <v>0</v>
      </c>
      <c r="E285" s="1033">
        <v>0</v>
      </c>
      <c r="F285" s="1033">
        <v>0</v>
      </c>
      <c r="G285" s="1036"/>
      <c r="H285" s="1034"/>
    </row>
    <row r="286" spans="1:8" s="22" customFormat="1">
      <c r="A286" s="1006" t="s">
        <v>653</v>
      </c>
      <c r="B286" s="55" t="s">
        <v>654</v>
      </c>
      <c r="C286" s="75" t="s">
        <v>265</v>
      </c>
      <c r="D286" s="1007">
        <v>11.22</v>
      </c>
      <c r="E286" s="1035">
        <v>2.6019584500000001</v>
      </c>
      <c r="F286" s="1036">
        <f>D286-E286</f>
        <v>8.6180415500000009</v>
      </c>
      <c r="G286" s="1036">
        <f>F286/D286*100</f>
        <v>76.809639483065965</v>
      </c>
      <c r="H286" s="1034"/>
    </row>
    <row r="287" spans="1:8" s="22" customFormat="1">
      <c r="A287" s="1006" t="s">
        <v>655</v>
      </c>
      <c r="B287" s="56" t="s">
        <v>483</v>
      </c>
      <c r="C287" s="75" t="s">
        <v>265</v>
      </c>
      <c r="D287" s="1007">
        <v>0</v>
      </c>
      <c r="E287" s="1033">
        <v>0</v>
      </c>
      <c r="F287" s="1033">
        <v>0</v>
      </c>
      <c r="G287" s="1036"/>
      <c r="H287" s="1034"/>
    </row>
    <row r="288" spans="1:8" s="22" customFormat="1">
      <c r="A288" s="1006" t="s">
        <v>656</v>
      </c>
      <c r="B288" s="57" t="s">
        <v>613</v>
      </c>
      <c r="C288" s="75" t="s">
        <v>265</v>
      </c>
      <c r="D288" s="1007">
        <v>0</v>
      </c>
      <c r="E288" s="1033">
        <v>0</v>
      </c>
      <c r="F288" s="1033">
        <v>0</v>
      </c>
      <c r="G288" s="1036"/>
      <c r="H288" s="1034"/>
    </row>
    <row r="289" spans="1:8" s="22" customFormat="1">
      <c r="A289" s="1006" t="s">
        <v>657</v>
      </c>
      <c r="B289" s="56" t="s">
        <v>658</v>
      </c>
      <c r="C289" s="75" t="s">
        <v>265</v>
      </c>
      <c r="D289" s="1007">
        <v>0</v>
      </c>
      <c r="E289" s="1033">
        <v>0</v>
      </c>
      <c r="F289" s="1033">
        <v>0</v>
      </c>
      <c r="G289" s="1036"/>
      <c r="H289" s="1034"/>
    </row>
    <row r="290" spans="1:8" s="22" customFormat="1">
      <c r="A290" s="1006" t="s">
        <v>659</v>
      </c>
      <c r="B290" s="57" t="s">
        <v>613</v>
      </c>
      <c r="C290" s="75" t="s">
        <v>265</v>
      </c>
      <c r="D290" s="1007">
        <v>0</v>
      </c>
      <c r="E290" s="1033">
        <v>0</v>
      </c>
      <c r="F290" s="1033">
        <v>0</v>
      </c>
      <c r="G290" s="1036"/>
      <c r="H290" s="1034"/>
    </row>
    <row r="291" spans="1:8" s="22" customFormat="1" ht="31.5">
      <c r="A291" s="1006" t="s">
        <v>660</v>
      </c>
      <c r="B291" s="55" t="s">
        <v>661</v>
      </c>
      <c r="C291" s="75" t="s">
        <v>265</v>
      </c>
      <c r="D291" s="1007">
        <v>1.74</v>
      </c>
      <c r="E291" s="1035">
        <v>3.2441442199999999</v>
      </c>
      <c r="F291" s="1036">
        <f>D291-E291</f>
        <v>-1.5041442199999999</v>
      </c>
      <c r="G291" s="1036">
        <f>F291/D291*100</f>
        <v>-86.445070114942524</v>
      </c>
      <c r="H291" s="1034"/>
    </row>
    <row r="292" spans="1:8" s="22" customFormat="1">
      <c r="A292" s="1006" t="s">
        <v>662</v>
      </c>
      <c r="B292" s="56" t="s">
        <v>613</v>
      </c>
      <c r="C292" s="75" t="s">
        <v>265</v>
      </c>
      <c r="D292" s="1007">
        <v>0</v>
      </c>
      <c r="E292" s="1033">
        <v>0</v>
      </c>
      <c r="F292" s="1033">
        <v>0</v>
      </c>
      <c r="G292" s="1036"/>
      <c r="H292" s="1034"/>
    </row>
    <row r="293" spans="1:8" s="22" customFormat="1">
      <c r="A293" s="1006" t="s">
        <v>663</v>
      </c>
      <c r="B293" s="55" t="s">
        <v>664</v>
      </c>
      <c r="C293" s="75" t="s">
        <v>265</v>
      </c>
      <c r="D293" s="1007">
        <v>0</v>
      </c>
      <c r="E293" s="1033">
        <v>0</v>
      </c>
      <c r="F293" s="1033">
        <v>0</v>
      </c>
      <c r="G293" s="1036"/>
      <c r="H293" s="1034"/>
    </row>
    <row r="294" spans="1:8" s="22" customFormat="1">
      <c r="A294" s="1006" t="s">
        <v>665</v>
      </c>
      <c r="B294" s="56" t="s">
        <v>613</v>
      </c>
      <c r="C294" s="75" t="s">
        <v>265</v>
      </c>
      <c r="D294" s="1007">
        <v>0</v>
      </c>
      <c r="E294" s="1033">
        <v>0</v>
      </c>
      <c r="F294" s="1033">
        <v>0</v>
      </c>
      <c r="G294" s="1036"/>
      <c r="H294" s="1034"/>
    </row>
    <row r="295" spans="1:8" s="22" customFormat="1">
      <c r="A295" s="1006" t="s">
        <v>666</v>
      </c>
      <c r="B295" s="55" t="s">
        <v>667</v>
      </c>
      <c r="C295" s="75" t="s">
        <v>265</v>
      </c>
      <c r="D295" s="1007">
        <v>2.38</v>
      </c>
      <c r="E295" s="1035">
        <v>1.6918907700000001</v>
      </c>
      <c r="F295" s="1036">
        <f>D295-E295</f>
        <v>0.68810922999999979</v>
      </c>
      <c r="G295" s="1036">
        <f>F295/D295*100</f>
        <v>28.912152521008395</v>
      </c>
      <c r="H295" s="1034"/>
    </row>
    <row r="296" spans="1:8" s="22" customFormat="1">
      <c r="A296" s="1006" t="s">
        <v>668</v>
      </c>
      <c r="B296" s="56" t="s">
        <v>613</v>
      </c>
      <c r="C296" s="75" t="s">
        <v>265</v>
      </c>
      <c r="D296" s="1007">
        <v>0</v>
      </c>
      <c r="E296" s="1033">
        <v>0</v>
      </c>
      <c r="F296" s="1033">
        <v>0</v>
      </c>
      <c r="G296" s="1036"/>
      <c r="H296" s="1034"/>
    </row>
    <row r="297" spans="1:8" s="22" customFormat="1">
      <c r="A297" s="1006" t="s">
        <v>669</v>
      </c>
      <c r="B297" s="55" t="s">
        <v>670</v>
      </c>
      <c r="C297" s="75" t="s">
        <v>265</v>
      </c>
      <c r="D297" s="1007">
        <v>3.7</v>
      </c>
      <c r="E297" s="1035">
        <v>5.2747166400000003</v>
      </c>
      <c r="F297" s="1036">
        <f>D297-E297</f>
        <v>-1.5747166400000001</v>
      </c>
      <c r="G297" s="1036">
        <f>F297/D297*100</f>
        <v>-42.559909189189185</v>
      </c>
      <c r="H297" s="1034"/>
    </row>
    <row r="298" spans="1:8" s="22" customFormat="1">
      <c r="A298" s="1006" t="s">
        <v>671</v>
      </c>
      <c r="B298" s="56" t="s">
        <v>613</v>
      </c>
      <c r="C298" s="75" t="s">
        <v>265</v>
      </c>
      <c r="D298" s="1007">
        <v>0</v>
      </c>
      <c r="E298" s="1033">
        <v>0</v>
      </c>
      <c r="F298" s="1033">
        <v>0</v>
      </c>
      <c r="G298" s="1033"/>
      <c r="H298" s="1034"/>
    </row>
    <row r="299" spans="1:8" s="22" customFormat="1">
      <c r="A299" s="1006" t="s">
        <v>672</v>
      </c>
      <c r="B299" s="55" t="s">
        <v>673</v>
      </c>
      <c r="C299" s="75" t="s">
        <v>265</v>
      </c>
      <c r="D299" s="1007">
        <v>0</v>
      </c>
      <c r="E299" s="1033">
        <v>0</v>
      </c>
      <c r="F299" s="1033">
        <v>0</v>
      </c>
      <c r="G299" s="1033"/>
      <c r="H299" s="1034"/>
    </row>
    <row r="300" spans="1:8" s="22" customFormat="1">
      <c r="A300" s="1006" t="s">
        <v>674</v>
      </c>
      <c r="B300" s="56" t="s">
        <v>613</v>
      </c>
      <c r="C300" s="75" t="s">
        <v>265</v>
      </c>
      <c r="D300" s="1007">
        <v>0</v>
      </c>
      <c r="E300" s="1033">
        <v>0</v>
      </c>
      <c r="F300" s="1033">
        <v>0</v>
      </c>
      <c r="G300" s="1033"/>
      <c r="H300" s="1034"/>
    </row>
    <row r="301" spans="1:8" s="22" customFormat="1" ht="31.5">
      <c r="A301" s="1006" t="s">
        <v>675</v>
      </c>
      <c r="B301" s="55" t="s">
        <v>676</v>
      </c>
      <c r="C301" s="75" t="s">
        <v>265</v>
      </c>
      <c r="D301" s="1007">
        <v>0</v>
      </c>
      <c r="E301" s="1035">
        <v>0</v>
      </c>
      <c r="F301" s="1036">
        <f>D301-E301</f>
        <v>0</v>
      </c>
      <c r="G301" s="1033"/>
      <c r="H301" s="1034"/>
    </row>
    <row r="302" spans="1:8" s="22" customFormat="1">
      <c r="A302" s="1006" t="s">
        <v>677</v>
      </c>
      <c r="B302" s="56" t="s">
        <v>613</v>
      </c>
      <c r="C302" s="75" t="s">
        <v>265</v>
      </c>
      <c r="D302" s="1007">
        <v>0</v>
      </c>
      <c r="E302" s="1033">
        <v>0</v>
      </c>
      <c r="F302" s="1033">
        <v>0</v>
      </c>
      <c r="G302" s="1033"/>
      <c r="H302" s="1034"/>
    </row>
    <row r="303" spans="1:8" s="22" customFormat="1">
      <c r="A303" s="1006" t="s">
        <v>678</v>
      </c>
      <c r="B303" s="55" t="s">
        <v>679</v>
      </c>
      <c r="C303" s="75" t="s">
        <v>265</v>
      </c>
      <c r="D303" s="1007">
        <v>0</v>
      </c>
      <c r="E303" s="1035">
        <f>E283-E286-E291-E295-E297-E301</f>
        <v>8.7132899199999976</v>
      </c>
      <c r="F303" s="1036">
        <f>D303-E303</f>
        <v>-8.7132899199999976</v>
      </c>
      <c r="G303" s="1033"/>
      <c r="H303" s="1034"/>
    </row>
    <row r="304" spans="1:8" s="22" customFormat="1">
      <c r="A304" s="1006" t="s">
        <v>680</v>
      </c>
      <c r="B304" s="56" t="s">
        <v>613</v>
      </c>
      <c r="C304" s="75" t="s">
        <v>265</v>
      </c>
      <c r="D304" s="1007">
        <v>0</v>
      </c>
      <c r="E304" s="1033">
        <v>0</v>
      </c>
      <c r="F304" s="1033">
        <v>0</v>
      </c>
      <c r="G304" s="1033"/>
      <c r="H304" s="1034"/>
    </row>
    <row r="305" spans="1:8" s="22" customFormat="1" ht="31.5">
      <c r="A305" s="1006" t="s">
        <v>681</v>
      </c>
      <c r="B305" s="53" t="s">
        <v>682</v>
      </c>
      <c r="C305" s="75" t="s">
        <v>21</v>
      </c>
      <c r="D305" s="1007">
        <v>0</v>
      </c>
      <c r="E305" s="1033">
        <v>0</v>
      </c>
      <c r="F305" s="1033">
        <v>0</v>
      </c>
      <c r="G305" s="1033"/>
      <c r="H305" s="1034"/>
    </row>
    <row r="306" spans="1:8" s="22" customFormat="1">
      <c r="A306" s="1006" t="s">
        <v>683</v>
      </c>
      <c r="B306" s="55" t="s">
        <v>684</v>
      </c>
      <c r="C306" s="75" t="s">
        <v>21</v>
      </c>
      <c r="D306" s="1007">
        <v>0</v>
      </c>
      <c r="E306" s="1033">
        <v>0</v>
      </c>
      <c r="F306" s="1033">
        <v>0</v>
      </c>
      <c r="G306" s="1033"/>
      <c r="H306" s="1034"/>
    </row>
    <row r="307" spans="1:8" s="22" customFormat="1" ht="31.5">
      <c r="A307" s="1006" t="s">
        <v>685</v>
      </c>
      <c r="B307" s="55" t="s">
        <v>686</v>
      </c>
      <c r="C307" s="75" t="s">
        <v>21</v>
      </c>
      <c r="D307" s="1007">
        <v>0</v>
      </c>
      <c r="E307" s="1033">
        <v>0</v>
      </c>
      <c r="F307" s="1033">
        <v>0</v>
      </c>
      <c r="G307" s="1033"/>
      <c r="H307" s="1034"/>
    </row>
    <row r="308" spans="1:8" s="22" customFormat="1" ht="31.5">
      <c r="A308" s="1006" t="s">
        <v>687</v>
      </c>
      <c r="B308" s="55" t="s">
        <v>688</v>
      </c>
      <c r="C308" s="75" t="s">
        <v>21</v>
      </c>
      <c r="D308" s="1007">
        <v>0</v>
      </c>
      <c r="E308" s="1033">
        <v>0</v>
      </c>
      <c r="F308" s="1033">
        <v>0</v>
      </c>
      <c r="G308" s="1033"/>
      <c r="H308" s="1034"/>
    </row>
    <row r="309" spans="1:8" s="22" customFormat="1" ht="31.5">
      <c r="A309" s="1006" t="s">
        <v>689</v>
      </c>
      <c r="B309" s="55" t="s">
        <v>690</v>
      </c>
      <c r="C309" s="75" t="s">
        <v>21</v>
      </c>
      <c r="D309" s="1007">
        <v>0</v>
      </c>
      <c r="E309" s="1033">
        <v>0</v>
      </c>
      <c r="F309" s="1033">
        <v>0</v>
      </c>
      <c r="G309" s="1033"/>
      <c r="H309" s="1034"/>
    </row>
    <row r="310" spans="1:8" s="22" customFormat="1">
      <c r="A310" s="1006" t="s">
        <v>691</v>
      </c>
      <c r="B310" s="54" t="s">
        <v>692</v>
      </c>
      <c r="C310" s="75" t="s">
        <v>21</v>
      </c>
      <c r="D310" s="1007">
        <v>0</v>
      </c>
      <c r="E310" s="1033">
        <v>0</v>
      </c>
      <c r="F310" s="1033">
        <v>0</v>
      </c>
      <c r="G310" s="1033"/>
      <c r="H310" s="1034"/>
    </row>
    <row r="311" spans="1:8" s="22" customFormat="1">
      <c r="A311" s="1006" t="s">
        <v>693</v>
      </c>
      <c r="B311" s="54" t="s">
        <v>694</v>
      </c>
      <c r="C311" s="75" t="s">
        <v>21</v>
      </c>
      <c r="D311" s="1007">
        <v>0</v>
      </c>
      <c r="E311" s="1033">
        <v>0</v>
      </c>
      <c r="F311" s="1033">
        <v>0</v>
      </c>
      <c r="G311" s="1033"/>
      <c r="H311" s="1034"/>
    </row>
    <row r="312" spans="1:8" s="22" customFormat="1">
      <c r="A312" s="1006" t="s">
        <v>695</v>
      </c>
      <c r="B312" s="54" t="s">
        <v>696</v>
      </c>
      <c r="C312" s="75" t="s">
        <v>21</v>
      </c>
      <c r="D312" s="1007">
        <v>0</v>
      </c>
      <c r="E312" s="1033">
        <v>0</v>
      </c>
      <c r="F312" s="1033">
        <v>0</v>
      </c>
      <c r="G312" s="1033"/>
      <c r="H312" s="1034"/>
    </row>
    <row r="313" spans="1:8" s="22" customFormat="1">
      <c r="A313" s="1006" t="s">
        <v>697</v>
      </c>
      <c r="B313" s="54" t="s">
        <v>698</v>
      </c>
      <c r="C313" s="75" t="s">
        <v>21</v>
      </c>
      <c r="D313" s="1007">
        <v>0</v>
      </c>
      <c r="E313" s="1033">
        <v>0</v>
      </c>
      <c r="F313" s="1033">
        <v>0</v>
      </c>
      <c r="G313" s="1033"/>
      <c r="H313" s="1034"/>
    </row>
    <row r="314" spans="1:8" s="22" customFormat="1">
      <c r="A314" s="1006" t="s">
        <v>699</v>
      </c>
      <c r="B314" s="54" t="s">
        <v>700</v>
      </c>
      <c r="C314" s="75" t="s">
        <v>21</v>
      </c>
      <c r="D314" s="1007">
        <v>0</v>
      </c>
      <c r="E314" s="1033">
        <v>0</v>
      </c>
      <c r="F314" s="1043">
        <v>0</v>
      </c>
      <c r="G314" s="1043"/>
      <c r="H314" s="1040"/>
    </row>
    <row r="315" spans="1:8" s="22" customFormat="1" ht="31.5">
      <c r="A315" s="1006" t="s">
        <v>701</v>
      </c>
      <c r="B315" s="55" t="s">
        <v>702</v>
      </c>
      <c r="C315" s="75" t="s">
        <v>21</v>
      </c>
      <c r="D315" s="1007">
        <v>0</v>
      </c>
      <c r="E315" s="1033">
        <v>0</v>
      </c>
      <c r="F315" s="1043">
        <v>0</v>
      </c>
      <c r="G315" s="1043"/>
      <c r="H315" s="1040"/>
    </row>
    <row r="316" spans="1:8" s="22" customFormat="1">
      <c r="A316" s="1006" t="s">
        <v>703</v>
      </c>
      <c r="B316" s="71" t="s">
        <v>286</v>
      </c>
      <c r="C316" s="75" t="s">
        <v>21</v>
      </c>
      <c r="D316" s="1007">
        <v>0</v>
      </c>
      <c r="E316" s="1033">
        <v>0</v>
      </c>
      <c r="F316" s="1033">
        <v>0</v>
      </c>
      <c r="G316" s="1033"/>
      <c r="H316" s="1034"/>
    </row>
    <row r="317" spans="1:8" s="22" customFormat="1" ht="16.5" thickBot="1">
      <c r="A317" s="1019" t="s">
        <v>704</v>
      </c>
      <c r="B317" s="72" t="s">
        <v>288</v>
      </c>
      <c r="C317" s="1020" t="s">
        <v>21</v>
      </c>
      <c r="D317" s="1021">
        <v>0</v>
      </c>
      <c r="E317" s="1044">
        <v>0</v>
      </c>
      <c r="F317" s="1044">
        <v>0</v>
      </c>
      <c r="G317" s="1044"/>
      <c r="H317" s="1045"/>
    </row>
    <row r="318" spans="1:8" s="22" customFormat="1" ht="16.5" thickBot="1">
      <c r="A318" s="998" t="s">
        <v>705</v>
      </c>
      <c r="B318" s="999"/>
      <c r="C318" s="999"/>
      <c r="D318" s="999"/>
      <c r="E318" s="999"/>
      <c r="F318" s="999"/>
      <c r="G318" s="999"/>
      <c r="H318" s="1000"/>
    </row>
    <row r="319" spans="1:8">
      <c r="A319" s="1023" t="s">
        <v>706</v>
      </c>
      <c r="B319" s="69" t="s">
        <v>707</v>
      </c>
      <c r="C319" s="74" t="s">
        <v>174</v>
      </c>
      <c r="D319" s="73" t="s">
        <v>708</v>
      </c>
      <c r="E319" s="73" t="s">
        <v>708</v>
      </c>
      <c r="F319" s="73"/>
      <c r="G319" s="73" t="s">
        <v>708</v>
      </c>
      <c r="H319" s="74" t="s">
        <v>708</v>
      </c>
    </row>
    <row r="320" spans="1:8">
      <c r="A320" s="1006" t="s">
        <v>709</v>
      </c>
      <c r="B320" s="53" t="s">
        <v>710</v>
      </c>
      <c r="C320" s="75" t="s">
        <v>163</v>
      </c>
      <c r="D320" s="1046">
        <v>0</v>
      </c>
      <c r="E320" s="732"/>
      <c r="F320" s="732"/>
      <c r="G320" s="732"/>
      <c r="H320" s="52"/>
    </row>
    <row r="321" spans="1:8">
      <c r="A321" s="1006" t="s">
        <v>711</v>
      </c>
      <c r="B321" s="53" t="s">
        <v>712</v>
      </c>
      <c r="C321" s="75" t="s">
        <v>713</v>
      </c>
      <c r="D321" s="1046">
        <v>0</v>
      </c>
      <c r="E321" s="732"/>
      <c r="F321" s="732"/>
      <c r="G321" s="732"/>
      <c r="H321" s="52"/>
    </row>
    <row r="322" spans="1:8">
      <c r="A322" s="1006" t="s">
        <v>714</v>
      </c>
      <c r="B322" s="53" t="s">
        <v>715</v>
      </c>
      <c r="C322" s="75" t="s">
        <v>163</v>
      </c>
      <c r="D322" s="1046">
        <v>0</v>
      </c>
      <c r="E322" s="732"/>
      <c r="F322" s="732"/>
      <c r="G322" s="732"/>
      <c r="H322" s="52"/>
    </row>
    <row r="323" spans="1:8">
      <c r="A323" s="1006" t="s">
        <v>716</v>
      </c>
      <c r="B323" s="53" t="s">
        <v>717</v>
      </c>
      <c r="C323" s="75" t="s">
        <v>713</v>
      </c>
      <c r="D323" s="1046">
        <v>0</v>
      </c>
      <c r="E323" s="732"/>
      <c r="F323" s="732"/>
      <c r="G323" s="732"/>
      <c r="H323" s="52"/>
    </row>
    <row r="324" spans="1:8">
      <c r="A324" s="1006" t="s">
        <v>718</v>
      </c>
      <c r="B324" s="53" t="s">
        <v>719</v>
      </c>
      <c r="C324" s="75" t="s">
        <v>720</v>
      </c>
      <c r="D324" s="1046">
        <v>0</v>
      </c>
      <c r="E324" s="732"/>
      <c r="F324" s="732"/>
      <c r="G324" s="732"/>
      <c r="H324" s="52"/>
    </row>
    <row r="325" spans="1:8">
      <c r="A325" s="1006" t="s">
        <v>721</v>
      </c>
      <c r="B325" s="53" t="s">
        <v>722</v>
      </c>
      <c r="C325" s="75" t="s">
        <v>174</v>
      </c>
      <c r="D325" s="25" t="s">
        <v>1071</v>
      </c>
      <c r="E325" s="25" t="s">
        <v>708</v>
      </c>
      <c r="F325" s="25"/>
      <c r="G325" s="25" t="s">
        <v>708</v>
      </c>
      <c r="H325" s="75" t="s">
        <v>708</v>
      </c>
    </row>
    <row r="326" spans="1:8">
      <c r="A326" s="1006" t="s">
        <v>723</v>
      </c>
      <c r="B326" s="55" t="s">
        <v>724</v>
      </c>
      <c r="C326" s="75" t="s">
        <v>720</v>
      </c>
      <c r="D326" s="1046">
        <v>0</v>
      </c>
      <c r="E326" s="732"/>
      <c r="F326" s="732"/>
      <c r="G326" s="732"/>
      <c r="H326" s="52"/>
    </row>
    <row r="327" spans="1:8">
      <c r="A327" s="1006" t="s">
        <v>725</v>
      </c>
      <c r="B327" s="55" t="s">
        <v>726</v>
      </c>
      <c r="C327" s="75" t="s">
        <v>727</v>
      </c>
      <c r="D327" s="1046">
        <v>0</v>
      </c>
      <c r="E327" s="732"/>
      <c r="F327" s="732"/>
      <c r="G327" s="732"/>
      <c r="H327" s="52"/>
    </row>
    <row r="328" spans="1:8">
      <c r="A328" s="1006" t="s">
        <v>728</v>
      </c>
      <c r="B328" s="53" t="s">
        <v>729</v>
      </c>
      <c r="C328" s="75" t="s">
        <v>174</v>
      </c>
      <c r="D328" s="25" t="s">
        <v>1071</v>
      </c>
      <c r="E328" s="25" t="s">
        <v>708</v>
      </c>
      <c r="F328" s="25"/>
      <c r="G328" s="25" t="s">
        <v>708</v>
      </c>
      <c r="H328" s="75" t="s">
        <v>708</v>
      </c>
    </row>
    <row r="329" spans="1:8">
      <c r="A329" s="1006" t="s">
        <v>730</v>
      </c>
      <c r="B329" s="55" t="s">
        <v>724</v>
      </c>
      <c r="C329" s="75" t="s">
        <v>720</v>
      </c>
      <c r="D329" s="1046">
        <v>0</v>
      </c>
      <c r="E329" s="732"/>
      <c r="F329" s="732"/>
      <c r="G329" s="732"/>
      <c r="H329" s="52"/>
    </row>
    <row r="330" spans="1:8">
      <c r="A330" s="1006" t="s">
        <v>731</v>
      </c>
      <c r="B330" s="55" t="s">
        <v>732</v>
      </c>
      <c r="C330" s="75" t="s">
        <v>163</v>
      </c>
      <c r="D330" s="1046">
        <v>0</v>
      </c>
      <c r="E330" s="732"/>
      <c r="F330" s="732"/>
      <c r="G330" s="732"/>
      <c r="H330" s="52"/>
    </row>
    <row r="331" spans="1:8">
      <c r="A331" s="1006" t="s">
        <v>733</v>
      </c>
      <c r="B331" s="55" t="s">
        <v>726</v>
      </c>
      <c r="C331" s="75" t="s">
        <v>727</v>
      </c>
      <c r="D331" s="1046">
        <v>0</v>
      </c>
      <c r="E331" s="732"/>
      <c r="F331" s="732"/>
      <c r="G331" s="732"/>
      <c r="H331" s="52"/>
    </row>
    <row r="332" spans="1:8">
      <c r="A332" s="1006" t="s">
        <v>734</v>
      </c>
      <c r="B332" s="53" t="s">
        <v>735</v>
      </c>
      <c r="C332" s="75" t="s">
        <v>174</v>
      </c>
      <c r="D332" s="25" t="s">
        <v>1071</v>
      </c>
      <c r="E332" s="25" t="s">
        <v>708</v>
      </c>
      <c r="F332" s="25"/>
      <c r="G332" s="25" t="s">
        <v>708</v>
      </c>
      <c r="H332" s="75" t="s">
        <v>708</v>
      </c>
    </row>
    <row r="333" spans="1:8">
      <c r="A333" s="1006" t="s">
        <v>736</v>
      </c>
      <c r="B333" s="55" t="s">
        <v>724</v>
      </c>
      <c r="C333" s="75" t="s">
        <v>720</v>
      </c>
      <c r="D333" s="1046">
        <v>0</v>
      </c>
      <c r="E333" s="732"/>
      <c r="F333" s="732"/>
      <c r="G333" s="732"/>
      <c r="H333" s="52"/>
    </row>
    <row r="334" spans="1:8">
      <c r="A334" s="1006" t="s">
        <v>737</v>
      </c>
      <c r="B334" s="55" t="s">
        <v>726</v>
      </c>
      <c r="C334" s="75" t="s">
        <v>727</v>
      </c>
      <c r="D334" s="1046">
        <v>0</v>
      </c>
      <c r="E334" s="732"/>
      <c r="F334" s="732"/>
      <c r="G334" s="732"/>
      <c r="H334" s="52"/>
    </row>
    <row r="335" spans="1:8">
      <c r="A335" s="1006" t="s">
        <v>738</v>
      </c>
      <c r="B335" s="53" t="s">
        <v>739</v>
      </c>
      <c r="C335" s="75" t="s">
        <v>174</v>
      </c>
      <c r="D335" s="25" t="s">
        <v>1071</v>
      </c>
      <c r="E335" s="25" t="s">
        <v>708</v>
      </c>
      <c r="F335" s="25"/>
      <c r="G335" s="25" t="s">
        <v>708</v>
      </c>
      <c r="H335" s="75" t="s">
        <v>708</v>
      </c>
    </row>
    <row r="336" spans="1:8">
      <c r="A336" s="1006" t="s">
        <v>740</v>
      </c>
      <c r="B336" s="55" t="s">
        <v>724</v>
      </c>
      <c r="C336" s="75" t="s">
        <v>720</v>
      </c>
      <c r="D336" s="1046">
        <v>0</v>
      </c>
      <c r="E336" s="732"/>
      <c r="F336" s="732"/>
      <c r="G336" s="732"/>
      <c r="H336" s="52"/>
    </row>
    <row r="337" spans="1:8">
      <c r="A337" s="1006" t="s">
        <v>741</v>
      </c>
      <c r="B337" s="55" t="s">
        <v>732</v>
      </c>
      <c r="C337" s="75" t="s">
        <v>163</v>
      </c>
      <c r="D337" s="1046">
        <v>0</v>
      </c>
      <c r="E337" s="732"/>
      <c r="F337" s="732"/>
      <c r="G337" s="732"/>
      <c r="H337" s="52"/>
    </row>
    <row r="338" spans="1:8">
      <c r="A338" s="1006" t="s">
        <v>742</v>
      </c>
      <c r="B338" s="55" t="s">
        <v>726</v>
      </c>
      <c r="C338" s="75" t="s">
        <v>727</v>
      </c>
      <c r="D338" s="1046">
        <v>0</v>
      </c>
      <c r="E338" s="732"/>
      <c r="F338" s="732"/>
      <c r="G338" s="732"/>
      <c r="H338" s="52"/>
    </row>
    <row r="339" spans="1:8">
      <c r="A339" s="1023" t="s">
        <v>743</v>
      </c>
      <c r="B339" s="69" t="s">
        <v>744</v>
      </c>
      <c r="C339" s="74" t="s">
        <v>174</v>
      </c>
      <c r="D339" s="25" t="s">
        <v>1071</v>
      </c>
      <c r="E339" s="25" t="s">
        <v>708</v>
      </c>
      <c r="F339" s="73"/>
      <c r="G339" s="73" t="s">
        <v>708</v>
      </c>
      <c r="H339" s="74" t="s">
        <v>708</v>
      </c>
    </row>
    <row r="340" spans="1:8">
      <c r="A340" s="1006" t="s">
        <v>745</v>
      </c>
      <c r="B340" s="53" t="s">
        <v>746</v>
      </c>
      <c r="C340" s="75" t="s">
        <v>720</v>
      </c>
      <c r="D340" s="1007">
        <v>153.49</v>
      </c>
      <c r="E340" s="1047">
        <v>75.094543999999999</v>
      </c>
      <c r="F340" s="1035">
        <f>D340-E340</f>
        <v>78.39545600000001</v>
      </c>
      <c r="G340" s="1035">
        <f>F340/D340*100</f>
        <v>51.075285686363934</v>
      </c>
      <c r="H340" s="1034"/>
    </row>
    <row r="341" spans="1:8" ht="31.5">
      <c r="A341" s="1006" t="s">
        <v>747</v>
      </c>
      <c r="B341" s="55" t="s">
        <v>748</v>
      </c>
      <c r="C341" s="75" t="s">
        <v>720</v>
      </c>
      <c r="D341" s="1007">
        <v>34.06</v>
      </c>
      <c r="E341" s="1047">
        <f>E342+E343</f>
        <v>16.787503999999998</v>
      </c>
      <c r="F341" s="1035">
        <f>D341-E341</f>
        <v>17.272496000000004</v>
      </c>
      <c r="G341" s="1035">
        <f>F341/D341*100</f>
        <v>50.71196711685262</v>
      </c>
      <c r="H341" s="1034"/>
    </row>
    <row r="342" spans="1:8">
      <c r="A342" s="1006" t="s">
        <v>749</v>
      </c>
      <c r="B342" s="71" t="s">
        <v>750</v>
      </c>
      <c r="C342" s="75" t="s">
        <v>720</v>
      </c>
      <c r="D342" s="1007">
        <v>9.14</v>
      </c>
      <c r="E342" s="1047">
        <v>4.6456439999999999</v>
      </c>
      <c r="F342" s="1035">
        <f>D342-E342</f>
        <v>4.4943560000000007</v>
      </c>
      <c r="G342" s="1035">
        <f>F342/D342*100</f>
        <v>49.172385120350114</v>
      </c>
      <c r="H342" s="1034"/>
    </row>
    <row r="343" spans="1:8">
      <c r="A343" s="1006" t="s">
        <v>751</v>
      </c>
      <c r="B343" s="71" t="s">
        <v>752</v>
      </c>
      <c r="C343" s="75" t="s">
        <v>720</v>
      </c>
      <c r="D343" s="1007">
        <v>24.92</v>
      </c>
      <c r="E343" s="1047">
        <v>12.141859999999999</v>
      </c>
      <c r="F343" s="1035">
        <f>D343-E343</f>
        <v>12.778140000000002</v>
      </c>
      <c r="G343" s="1035">
        <f>F343/D343*100</f>
        <v>51.276645264847517</v>
      </c>
      <c r="H343" s="1034"/>
    </row>
    <row r="344" spans="1:8">
      <c r="A344" s="1006" t="s">
        <v>753</v>
      </c>
      <c r="B344" s="53" t="s">
        <v>754</v>
      </c>
      <c r="C344" s="75" t="s">
        <v>720</v>
      </c>
      <c r="D344" s="1007">
        <v>23.46</v>
      </c>
      <c r="E344" s="1047">
        <v>9.1496919999999999</v>
      </c>
      <c r="F344" s="1035">
        <f>D344-E344</f>
        <v>14.310308000000001</v>
      </c>
      <c r="G344" s="1035">
        <f>F344/D344*100</f>
        <v>60.998755328218245</v>
      </c>
      <c r="H344" s="1034"/>
    </row>
    <row r="345" spans="1:8">
      <c r="A345" s="1006" t="s">
        <v>755</v>
      </c>
      <c r="B345" s="53" t="s">
        <v>756</v>
      </c>
      <c r="C345" s="75" t="s">
        <v>163</v>
      </c>
      <c r="D345" s="1007" t="s">
        <v>1143</v>
      </c>
      <c r="E345" s="1047" t="s">
        <v>1144</v>
      </c>
      <c r="F345" s="1035"/>
      <c r="G345" s="1035"/>
      <c r="H345" s="1034"/>
    </row>
    <row r="346" spans="1:8" ht="31.5">
      <c r="A346" s="1006" t="s">
        <v>757</v>
      </c>
      <c r="B346" s="55" t="s">
        <v>758</v>
      </c>
      <c r="C346" s="75" t="s">
        <v>163</v>
      </c>
      <c r="D346" s="1007">
        <v>4.59</v>
      </c>
      <c r="E346" s="1048">
        <f>E347+E348</f>
        <v>4.5881999999999996</v>
      </c>
      <c r="F346" s="1035">
        <f>D346-E346</f>
        <v>1.8000000000002458E-3</v>
      </c>
      <c r="G346" s="1035">
        <f>F346/D346*100</f>
        <v>3.921568627451516E-2</v>
      </c>
      <c r="H346" s="1034"/>
    </row>
    <row r="347" spans="1:8">
      <c r="A347" s="1006" t="s">
        <v>759</v>
      </c>
      <c r="B347" s="71" t="s">
        <v>750</v>
      </c>
      <c r="C347" s="75" t="s">
        <v>163</v>
      </c>
      <c r="D347" s="1007">
        <v>1.26</v>
      </c>
      <c r="E347" s="1049">
        <v>1.2697000000000001</v>
      </c>
      <c r="F347" s="1035">
        <f>D347-E347</f>
        <v>-9.7000000000000419E-3</v>
      </c>
      <c r="G347" s="1035">
        <f>F347/D347*100</f>
        <v>-0.7698412698412731</v>
      </c>
      <c r="H347" s="1034"/>
    </row>
    <row r="348" spans="1:8">
      <c r="A348" s="1006" t="s">
        <v>760</v>
      </c>
      <c r="B348" s="71" t="s">
        <v>752</v>
      </c>
      <c r="C348" s="75" t="s">
        <v>163</v>
      </c>
      <c r="D348" s="1007">
        <v>3.33</v>
      </c>
      <c r="E348" s="1049">
        <v>3.3184999999999998</v>
      </c>
      <c r="F348" s="1035">
        <f>D348-E348</f>
        <v>1.1500000000000288E-2</v>
      </c>
      <c r="G348" s="1035">
        <f>F348/D348*100</f>
        <v>0.34534534534535399</v>
      </c>
      <c r="H348" s="1034"/>
    </row>
    <row r="349" spans="1:8">
      <c r="A349" s="1006" t="s">
        <v>761</v>
      </c>
      <c r="B349" s="53" t="s">
        <v>762</v>
      </c>
      <c r="C349" s="75" t="s">
        <v>763</v>
      </c>
      <c r="D349" s="1007">
        <v>4672.59</v>
      </c>
      <c r="E349" s="1049">
        <v>4475.79</v>
      </c>
      <c r="F349" s="1035">
        <f>D349-E349</f>
        <v>196.80000000000018</v>
      </c>
      <c r="G349" s="1035">
        <f>F349/D349*100</f>
        <v>4.2117968835271267</v>
      </c>
      <c r="H349" s="1034"/>
    </row>
    <row r="350" spans="1:8" ht="31.5">
      <c r="A350" s="1006" t="s">
        <v>764</v>
      </c>
      <c r="B350" s="53" t="s">
        <v>765</v>
      </c>
      <c r="C350" s="75" t="s">
        <v>265</v>
      </c>
      <c r="D350" s="1007">
        <v>276.52999999999997</v>
      </c>
      <c r="E350" s="1008">
        <f>E29-E63-E64-E57</f>
        <v>40.712285859999994</v>
      </c>
      <c r="F350" s="1035">
        <f>D350-E350</f>
        <v>235.81771413999996</v>
      </c>
      <c r="G350" s="1035">
        <f>F350/D350*100</f>
        <v>85.277443366000071</v>
      </c>
      <c r="H350" s="1034"/>
    </row>
    <row r="351" spans="1:8">
      <c r="A351" s="1006" t="s">
        <v>766</v>
      </c>
      <c r="B351" s="67" t="s">
        <v>767</v>
      </c>
      <c r="C351" s="75" t="s">
        <v>174</v>
      </c>
      <c r="D351" s="25" t="s">
        <v>1071</v>
      </c>
      <c r="E351" s="25" t="s">
        <v>708</v>
      </c>
      <c r="F351" s="25"/>
      <c r="G351" s="25" t="s">
        <v>708</v>
      </c>
      <c r="H351" s="75" t="s">
        <v>708</v>
      </c>
    </row>
    <row r="352" spans="1:8">
      <c r="A352" s="1006" t="s">
        <v>768</v>
      </c>
      <c r="B352" s="53" t="s">
        <v>769</v>
      </c>
      <c r="C352" s="75" t="s">
        <v>720</v>
      </c>
      <c r="D352" s="1046">
        <v>0</v>
      </c>
      <c r="E352" s="732"/>
      <c r="F352" s="732"/>
      <c r="G352" s="732"/>
      <c r="H352" s="52"/>
    </row>
    <row r="353" spans="1:8">
      <c r="A353" s="1006" t="s">
        <v>770</v>
      </c>
      <c r="B353" s="53" t="s">
        <v>771</v>
      </c>
      <c r="C353" s="75" t="s">
        <v>713</v>
      </c>
      <c r="D353" s="1046">
        <v>0</v>
      </c>
      <c r="E353" s="732"/>
      <c r="F353" s="732"/>
      <c r="G353" s="732"/>
      <c r="H353" s="52"/>
    </row>
    <row r="354" spans="1:8" ht="47.25">
      <c r="A354" s="1006" t="s">
        <v>772</v>
      </c>
      <c r="B354" s="53" t="s">
        <v>773</v>
      </c>
      <c r="C354" s="75" t="s">
        <v>265</v>
      </c>
      <c r="D354" s="1046">
        <v>0</v>
      </c>
      <c r="E354" s="732"/>
      <c r="F354" s="732"/>
      <c r="G354" s="732"/>
      <c r="H354" s="52"/>
    </row>
    <row r="355" spans="1:8" ht="31.5">
      <c r="A355" s="1006" t="s">
        <v>774</v>
      </c>
      <c r="B355" s="53" t="s">
        <v>775</v>
      </c>
      <c r="C355" s="75" t="s">
        <v>265</v>
      </c>
      <c r="D355" s="1046">
        <v>0</v>
      </c>
      <c r="E355" s="732"/>
      <c r="F355" s="732"/>
      <c r="G355" s="732"/>
      <c r="H355" s="52"/>
    </row>
    <row r="356" spans="1:8">
      <c r="A356" s="1006" t="s">
        <v>776</v>
      </c>
      <c r="B356" s="67" t="s">
        <v>777</v>
      </c>
      <c r="C356" s="75" t="s">
        <v>174</v>
      </c>
      <c r="D356" s="25" t="s">
        <v>1071</v>
      </c>
      <c r="E356" s="25" t="s">
        <v>708</v>
      </c>
      <c r="F356" s="25"/>
      <c r="G356" s="25" t="s">
        <v>708</v>
      </c>
      <c r="H356" s="75" t="s">
        <v>708</v>
      </c>
    </row>
    <row r="357" spans="1:8">
      <c r="A357" s="1006" t="s">
        <v>778</v>
      </c>
      <c r="B357" s="53" t="s">
        <v>779</v>
      </c>
      <c r="C357" s="75" t="s">
        <v>163</v>
      </c>
      <c r="D357" s="1046">
        <v>0</v>
      </c>
      <c r="E357" s="732"/>
      <c r="F357" s="732"/>
      <c r="G357" s="732"/>
      <c r="H357" s="52"/>
    </row>
    <row r="358" spans="1:8" ht="47.25">
      <c r="A358" s="1006" t="s">
        <v>780</v>
      </c>
      <c r="B358" s="55" t="s">
        <v>781</v>
      </c>
      <c r="C358" s="75" t="s">
        <v>163</v>
      </c>
      <c r="D358" s="1046">
        <v>0</v>
      </c>
      <c r="E358" s="732"/>
      <c r="F358" s="732"/>
      <c r="G358" s="732"/>
      <c r="H358" s="52"/>
    </row>
    <row r="359" spans="1:8" ht="47.25">
      <c r="A359" s="1006" t="s">
        <v>782</v>
      </c>
      <c r="B359" s="55" t="s">
        <v>783</v>
      </c>
      <c r="C359" s="75" t="s">
        <v>163</v>
      </c>
      <c r="D359" s="1046">
        <v>0</v>
      </c>
      <c r="E359" s="732"/>
      <c r="F359" s="732"/>
      <c r="G359" s="732"/>
      <c r="H359" s="52"/>
    </row>
    <row r="360" spans="1:8" ht="31.5">
      <c r="A360" s="1006" t="s">
        <v>784</v>
      </c>
      <c r="B360" s="55" t="s">
        <v>785</v>
      </c>
      <c r="C360" s="75" t="s">
        <v>163</v>
      </c>
      <c r="D360" s="1046">
        <v>0</v>
      </c>
      <c r="E360" s="732"/>
      <c r="F360" s="732"/>
      <c r="G360" s="732"/>
      <c r="H360" s="52"/>
    </row>
    <row r="361" spans="1:8">
      <c r="A361" s="1006" t="s">
        <v>786</v>
      </c>
      <c r="B361" s="53" t="s">
        <v>787</v>
      </c>
      <c r="C361" s="75" t="s">
        <v>720</v>
      </c>
      <c r="D361" s="1046">
        <v>0</v>
      </c>
      <c r="E361" s="732"/>
      <c r="F361" s="732"/>
      <c r="G361" s="732"/>
      <c r="H361" s="52"/>
    </row>
    <row r="362" spans="1:8" ht="31.5">
      <c r="A362" s="1006" t="s">
        <v>788</v>
      </c>
      <c r="B362" s="55" t="s">
        <v>789</v>
      </c>
      <c r="C362" s="75" t="s">
        <v>720</v>
      </c>
      <c r="D362" s="1046">
        <v>0</v>
      </c>
      <c r="E362" s="732"/>
      <c r="F362" s="732"/>
      <c r="G362" s="732"/>
      <c r="H362" s="52"/>
    </row>
    <row r="363" spans="1:8">
      <c r="A363" s="1006" t="s">
        <v>790</v>
      </c>
      <c r="B363" s="55" t="s">
        <v>791</v>
      </c>
      <c r="C363" s="75" t="s">
        <v>720</v>
      </c>
      <c r="D363" s="1046">
        <v>0</v>
      </c>
      <c r="E363" s="732"/>
      <c r="F363" s="732"/>
      <c r="G363" s="732"/>
      <c r="H363" s="52"/>
    </row>
    <row r="364" spans="1:8" ht="31.5">
      <c r="A364" s="1006" t="s">
        <v>792</v>
      </c>
      <c r="B364" s="53" t="s">
        <v>793</v>
      </c>
      <c r="C364" s="75" t="s">
        <v>265</v>
      </c>
      <c r="D364" s="1046">
        <v>0</v>
      </c>
      <c r="E364" s="732"/>
      <c r="F364" s="732"/>
      <c r="G364" s="732"/>
      <c r="H364" s="52"/>
    </row>
    <row r="365" spans="1:8">
      <c r="A365" s="1006" t="s">
        <v>794</v>
      </c>
      <c r="B365" s="55" t="s">
        <v>795</v>
      </c>
      <c r="C365" s="75" t="s">
        <v>265</v>
      </c>
      <c r="D365" s="1050">
        <v>0</v>
      </c>
      <c r="E365" s="732"/>
      <c r="F365" s="59"/>
      <c r="G365" s="59"/>
      <c r="H365" s="60"/>
    </row>
    <row r="366" spans="1:8">
      <c r="A366" s="1006" t="s">
        <v>796</v>
      </c>
      <c r="B366" s="55" t="s">
        <v>288</v>
      </c>
      <c r="C366" s="75" t="s">
        <v>265</v>
      </c>
      <c r="D366" s="1050">
        <v>0</v>
      </c>
      <c r="E366" s="732"/>
      <c r="F366" s="59"/>
      <c r="G366" s="59"/>
      <c r="H366" s="60"/>
    </row>
    <row r="367" spans="1:8" ht="16.5" thickBot="1">
      <c r="A367" s="1019" t="s">
        <v>797</v>
      </c>
      <c r="B367" s="76" t="s">
        <v>798</v>
      </c>
      <c r="C367" s="1020" t="s">
        <v>799</v>
      </c>
      <c r="D367" s="1051">
        <v>122</v>
      </c>
      <c r="E367" s="1044">
        <v>113</v>
      </c>
      <c r="F367" s="1052">
        <f>D367-E367</f>
        <v>9</v>
      </c>
      <c r="G367" s="1044">
        <f>F367/D367*100</f>
        <v>7.3770491803278686</v>
      </c>
      <c r="H367" s="1053"/>
    </row>
    <row r="368" spans="1:8">
      <c r="A368" s="1054" t="s">
        <v>800</v>
      </c>
      <c r="B368" s="771"/>
      <c r="C368" s="771"/>
      <c r="D368" s="771"/>
      <c r="E368" s="771"/>
      <c r="F368" s="771"/>
      <c r="G368" s="771"/>
      <c r="H368" s="1055"/>
    </row>
    <row r="369" spans="1:8" ht="16.5" thickBot="1">
      <c r="A369" s="1054"/>
      <c r="B369" s="771"/>
      <c r="C369" s="771"/>
      <c r="D369" s="771"/>
      <c r="E369" s="771"/>
      <c r="F369" s="771"/>
      <c r="G369" s="771"/>
      <c r="H369" s="1055"/>
    </row>
    <row r="370" spans="1:8" ht="51.75" customHeight="1">
      <c r="A370" s="985" t="s">
        <v>255</v>
      </c>
      <c r="B370" s="986" t="s">
        <v>256</v>
      </c>
      <c r="C370" s="987" t="s">
        <v>257</v>
      </c>
      <c r="D370" s="988" t="s">
        <v>1125</v>
      </c>
      <c r="E370" s="989"/>
      <c r="F370" s="990" t="s">
        <v>801</v>
      </c>
      <c r="G370" s="989"/>
      <c r="H370" s="871" t="s">
        <v>11</v>
      </c>
    </row>
    <row r="371" spans="1:8">
      <c r="A371" s="991"/>
      <c r="B371" s="992"/>
      <c r="C371" s="993"/>
      <c r="D371" s="731" t="s">
        <v>258</v>
      </c>
      <c r="E371" s="733" t="s">
        <v>13</v>
      </c>
      <c r="F371" s="733" t="s">
        <v>259</v>
      </c>
      <c r="G371" s="731" t="s">
        <v>260</v>
      </c>
      <c r="H371" s="873"/>
    </row>
    <row r="372" spans="1:8" ht="16.5" thickBot="1">
      <c r="A372" s="1056">
        <v>1</v>
      </c>
      <c r="B372" s="1057">
        <v>2</v>
      </c>
      <c r="C372" s="1058">
        <v>3</v>
      </c>
      <c r="D372" s="1059">
        <v>4</v>
      </c>
      <c r="E372" s="1060">
        <v>5</v>
      </c>
      <c r="F372" s="1060">
        <v>6</v>
      </c>
      <c r="G372" s="1060">
        <v>7</v>
      </c>
      <c r="H372" s="1061">
        <v>8</v>
      </c>
    </row>
    <row r="373" spans="1:8">
      <c r="A373" s="848" t="s">
        <v>802</v>
      </c>
      <c r="B373" s="849"/>
      <c r="C373" s="74" t="s">
        <v>265</v>
      </c>
      <c r="D373" s="1009">
        <v>24.31</v>
      </c>
      <c r="E373" s="1009">
        <v>0</v>
      </c>
      <c r="F373" s="1062">
        <f>D373-E373</f>
        <v>24.31</v>
      </c>
      <c r="G373" s="1062">
        <f>F373/D373*100</f>
        <v>100</v>
      </c>
      <c r="H373" s="1063"/>
    </row>
    <row r="374" spans="1:8">
      <c r="A374" s="1006" t="s">
        <v>263</v>
      </c>
      <c r="B374" s="77" t="s">
        <v>803</v>
      </c>
      <c r="C374" s="75" t="s">
        <v>265</v>
      </c>
      <c r="D374" s="1009">
        <v>24.31</v>
      </c>
      <c r="E374" s="1009">
        <v>0</v>
      </c>
      <c r="F374" s="1062">
        <f>D374-E374</f>
        <v>24.31</v>
      </c>
      <c r="G374" s="1062">
        <f>F374/D374*100</f>
        <v>100</v>
      </c>
      <c r="H374" s="1064"/>
    </row>
    <row r="375" spans="1:8">
      <c r="A375" s="1006" t="s">
        <v>266</v>
      </c>
      <c r="B375" s="53" t="s">
        <v>804</v>
      </c>
      <c r="C375" s="75" t="s">
        <v>265</v>
      </c>
      <c r="D375" s="1009">
        <v>12.53</v>
      </c>
      <c r="E375" s="1009">
        <v>0</v>
      </c>
      <c r="F375" s="1062">
        <f>D375-E375</f>
        <v>12.53</v>
      </c>
      <c r="G375" s="1062">
        <f>F375/D375*100</f>
        <v>100</v>
      </c>
      <c r="H375" s="1064"/>
    </row>
    <row r="376" spans="1:8" ht="31.5">
      <c r="A376" s="1006" t="s">
        <v>268</v>
      </c>
      <c r="B376" s="55" t="s">
        <v>805</v>
      </c>
      <c r="C376" s="75" t="s">
        <v>265</v>
      </c>
      <c r="D376" s="1009">
        <v>12.53</v>
      </c>
      <c r="E376" s="1009">
        <v>0</v>
      </c>
      <c r="F376" s="1062">
        <f>D376-E376</f>
        <v>12.53</v>
      </c>
      <c r="G376" s="1062">
        <f>F376/D376*100</f>
        <v>100</v>
      </c>
      <c r="H376" s="1064"/>
    </row>
    <row r="377" spans="1:8">
      <c r="A377" s="1006" t="s">
        <v>806</v>
      </c>
      <c r="B377" s="56" t="s">
        <v>807</v>
      </c>
      <c r="C377" s="75" t="s">
        <v>265</v>
      </c>
      <c r="D377" s="1065">
        <v>0</v>
      </c>
      <c r="E377" s="1066"/>
      <c r="F377" s="1066"/>
      <c r="G377" s="1066"/>
      <c r="H377" s="1064"/>
    </row>
    <row r="378" spans="1:8" ht="31.5">
      <c r="A378" s="1006" t="s">
        <v>808</v>
      </c>
      <c r="B378" s="57" t="s">
        <v>269</v>
      </c>
      <c r="C378" s="75" t="s">
        <v>265</v>
      </c>
      <c r="D378" s="1065">
        <v>0</v>
      </c>
      <c r="E378" s="1066"/>
      <c r="F378" s="1066"/>
      <c r="G378" s="1066"/>
      <c r="H378" s="1064"/>
    </row>
    <row r="379" spans="1:8" ht="31.5">
      <c r="A379" s="1006" t="s">
        <v>809</v>
      </c>
      <c r="B379" s="57" t="s">
        <v>271</v>
      </c>
      <c r="C379" s="75" t="s">
        <v>265</v>
      </c>
      <c r="D379" s="1065">
        <v>0</v>
      </c>
      <c r="E379" s="1066"/>
      <c r="F379" s="1066"/>
      <c r="G379" s="1066"/>
      <c r="H379" s="1064"/>
    </row>
    <row r="380" spans="1:8" ht="31.5">
      <c r="A380" s="1006" t="s">
        <v>810</v>
      </c>
      <c r="B380" s="57" t="s">
        <v>273</v>
      </c>
      <c r="C380" s="75" t="s">
        <v>265</v>
      </c>
      <c r="D380" s="1065">
        <v>0</v>
      </c>
      <c r="E380" s="1066"/>
      <c r="F380" s="1066"/>
      <c r="G380" s="1066"/>
      <c r="H380" s="1064"/>
    </row>
    <row r="381" spans="1:8">
      <c r="A381" s="1006" t="s">
        <v>811</v>
      </c>
      <c r="B381" s="56" t="s">
        <v>812</v>
      </c>
      <c r="C381" s="75" t="s">
        <v>265</v>
      </c>
      <c r="D381" s="1065">
        <v>0</v>
      </c>
      <c r="E381" s="1066"/>
      <c r="F381" s="1066"/>
      <c r="G381" s="1066"/>
      <c r="H381" s="1064"/>
    </row>
    <row r="382" spans="1:8">
      <c r="A382" s="1006" t="s">
        <v>813</v>
      </c>
      <c r="B382" s="56" t="s">
        <v>814</v>
      </c>
      <c r="C382" s="75" t="s">
        <v>265</v>
      </c>
      <c r="D382" s="1065">
        <v>0</v>
      </c>
      <c r="E382" s="1066"/>
      <c r="F382" s="1066"/>
      <c r="G382" s="1066"/>
      <c r="H382" s="1064"/>
    </row>
    <row r="383" spans="1:8">
      <c r="A383" s="1006" t="s">
        <v>815</v>
      </c>
      <c r="B383" s="56" t="s">
        <v>816</v>
      </c>
      <c r="C383" s="75" t="s">
        <v>265</v>
      </c>
      <c r="D383" s="1065">
        <v>0</v>
      </c>
      <c r="E383" s="1066"/>
      <c r="F383" s="1066"/>
      <c r="G383" s="1066"/>
      <c r="H383" s="1064"/>
    </row>
    <row r="384" spans="1:8">
      <c r="A384" s="1006" t="s">
        <v>817</v>
      </c>
      <c r="B384" s="56" t="s">
        <v>818</v>
      </c>
      <c r="C384" s="75" t="s">
        <v>265</v>
      </c>
      <c r="D384" s="1065">
        <v>0</v>
      </c>
      <c r="E384" s="1066"/>
      <c r="F384" s="1066"/>
      <c r="G384" s="1066"/>
      <c r="H384" s="1064"/>
    </row>
    <row r="385" spans="1:8" ht="31.5">
      <c r="A385" s="1006" t="s">
        <v>819</v>
      </c>
      <c r="B385" s="57" t="s">
        <v>820</v>
      </c>
      <c r="C385" s="75" t="s">
        <v>265</v>
      </c>
      <c r="D385" s="1065">
        <v>0</v>
      </c>
      <c r="E385" s="1066"/>
      <c r="F385" s="1066"/>
      <c r="G385" s="1066"/>
      <c r="H385" s="1064"/>
    </row>
    <row r="386" spans="1:8">
      <c r="A386" s="1006" t="s">
        <v>821</v>
      </c>
      <c r="B386" s="57" t="s">
        <v>822</v>
      </c>
      <c r="C386" s="75" t="s">
        <v>265</v>
      </c>
      <c r="D386" s="1065">
        <v>0</v>
      </c>
      <c r="E386" s="1066"/>
      <c r="F386" s="1066"/>
      <c r="G386" s="1066"/>
      <c r="H386" s="1064"/>
    </row>
    <row r="387" spans="1:8">
      <c r="A387" s="1006" t="s">
        <v>823</v>
      </c>
      <c r="B387" s="57" t="s">
        <v>824</v>
      </c>
      <c r="C387" s="75" t="s">
        <v>265</v>
      </c>
      <c r="D387" s="1065">
        <v>0</v>
      </c>
      <c r="E387" s="1066"/>
      <c r="F387" s="1066"/>
      <c r="G387" s="1066"/>
      <c r="H387" s="1064"/>
    </row>
    <row r="388" spans="1:8">
      <c r="A388" s="1006" t="s">
        <v>825</v>
      </c>
      <c r="B388" s="57" t="s">
        <v>822</v>
      </c>
      <c r="C388" s="75" t="s">
        <v>265</v>
      </c>
      <c r="D388" s="1065">
        <v>0</v>
      </c>
      <c r="E388" s="1066"/>
      <c r="F388" s="1066"/>
      <c r="G388" s="1066"/>
      <c r="H388" s="1064"/>
    </row>
    <row r="389" spans="1:8">
      <c r="A389" s="1006" t="s">
        <v>826</v>
      </c>
      <c r="B389" s="56" t="s">
        <v>827</v>
      </c>
      <c r="C389" s="75" t="s">
        <v>265</v>
      </c>
      <c r="D389" s="1065">
        <v>0</v>
      </c>
      <c r="E389" s="1066"/>
      <c r="F389" s="1066"/>
      <c r="G389" s="1066"/>
      <c r="H389" s="1064"/>
    </row>
    <row r="390" spans="1:8">
      <c r="A390" s="1006" t="s">
        <v>828</v>
      </c>
      <c r="B390" s="56" t="s">
        <v>636</v>
      </c>
      <c r="C390" s="75" t="s">
        <v>265</v>
      </c>
      <c r="D390" s="1065">
        <v>0</v>
      </c>
      <c r="E390" s="1066"/>
      <c r="F390" s="1066"/>
      <c r="G390" s="1066"/>
      <c r="H390" s="1064"/>
    </row>
    <row r="391" spans="1:8" ht="31.5">
      <c r="A391" s="1006" t="s">
        <v>829</v>
      </c>
      <c r="B391" s="56" t="s">
        <v>830</v>
      </c>
      <c r="C391" s="75" t="s">
        <v>265</v>
      </c>
      <c r="D391" s="1065">
        <v>0</v>
      </c>
      <c r="E391" s="1066"/>
      <c r="F391" s="1066"/>
      <c r="G391" s="1066"/>
      <c r="H391" s="1064"/>
    </row>
    <row r="392" spans="1:8">
      <c r="A392" s="1006" t="s">
        <v>831</v>
      </c>
      <c r="B392" s="57" t="s">
        <v>286</v>
      </c>
      <c r="C392" s="75" t="s">
        <v>265</v>
      </c>
      <c r="D392" s="1065">
        <v>0</v>
      </c>
      <c r="E392" s="1066"/>
      <c r="F392" s="1066"/>
      <c r="G392" s="1066"/>
      <c r="H392" s="1064"/>
    </row>
    <row r="393" spans="1:8">
      <c r="A393" s="1006" t="s">
        <v>832</v>
      </c>
      <c r="B393" s="78" t="s">
        <v>288</v>
      </c>
      <c r="C393" s="75" t="s">
        <v>265</v>
      </c>
      <c r="D393" s="1065">
        <v>0</v>
      </c>
      <c r="E393" s="1066"/>
      <c r="F393" s="1066"/>
      <c r="G393" s="1066"/>
      <c r="H393" s="1064"/>
    </row>
    <row r="394" spans="1:8" ht="31.5">
      <c r="A394" s="1006" t="s">
        <v>270</v>
      </c>
      <c r="B394" s="55" t="s">
        <v>833</v>
      </c>
      <c r="C394" s="75" t="s">
        <v>265</v>
      </c>
      <c r="D394" s="1065">
        <v>0</v>
      </c>
      <c r="E394" s="1067"/>
      <c r="F394" s="1067"/>
      <c r="G394" s="1066"/>
      <c r="H394" s="1064"/>
    </row>
    <row r="395" spans="1:8" ht="31.5">
      <c r="A395" s="1006" t="s">
        <v>834</v>
      </c>
      <c r="B395" s="56" t="s">
        <v>269</v>
      </c>
      <c r="C395" s="75" t="s">
        <v>265</v>
      </c>
      <c r="D395" s="1065">
        <v>0</v>
      </c>
      <c r="E395" s="1067"/>
      <c r="F395" s="1067"/>
      <c r="G395" s="1066"/>
      <c r="H395" s="1064"/>
    </row>
    <row r="396" spans="1:8" ht="31.5">
      <c r="A396" s="1006" t="s">
        <v>835</v>
      </c>
      <c r="B396" s="56" t="s">
        <v>271</v>
      </c>
      <c r="C396" s="75" t="s">
        <v>265</v>
      </c>
      <c r="D396" s="1065">
        <v>0</v>
      </c>
      <c r="E396" s="1067"/>
      <c r="F396" s="1067"/>
      <c r="G396" s="1066"/>
      <c r="H396" s="1064"/>
    </row>
    <row r="397" spans="1:8" ht="31.5">
      <c r="A397" s="1006" t="s">
        <v>836</v>
      </c>
      <c r="B397" s="56" t="s">
        <v>273</v>
      </c>
      <c r="C397" s="75" t="s">
        <v>265</v>
      </c>
      <c r="D397" s="1065">
        <v>0</v>
      </c>
      <c r="E397" s="1067"/>
      <c r="F397" s="1067"/>
      <c r="G397" s="1066"/>
      <c r="H397" s="1064"/>
    </row>
    <row r="398" spans="1:8">
      <c r="A398" s="1006" t="s">
        <v>272</v>
      </c>
      <c r="B398" s="55" t="s">
        <v>837</v>
      </c>
      <c r="C398" s="75" t="s">
        <v>265</v>
      </c>
      <c r="D398" s="1065">
        <v>0</v>
      </c>
      <c r="E398" s="1067"/>
      <c r="F398" s="1067"/>
      <c r="G398" s="1066"/>
      <c r="H398" s="1064"/>
    </row>
    <row r="399" spans="1:8">
      <c r="A399" s="1006" t="s">
        <v>32</v>
      </c>
      <c r="B399" s="53" t="s">
        <v>838</v>
      </c>
      <c r="C399" s="75" t="s">
        <v>265</v>
      </c>
      <c r="D399" s="1009">
        <v>11.78</v>
      </c>
      <c r="E399" s="1009">
        <v>0</v>
      </c>
      <c r="F399" s="1066">
        <f>D399-E399</f>
        <v>11.78</v>
      </c>
      <c r="G399" s="1066">
        <f>F399/D399*100</f>
        <v>100</v>
      </c>
      <c r="H399" s="1064"/>
    </row>
    <row r="400" spans="1:8">
      <c r="A400" s="1006" t="s">
        <v>839</v>
      </c>
      <c r="B400" s="55" t="s">
        <v>840</v>
      </c>
      <c r="C400" s="75" t="s">
        <v>265</v>
      </c>
      <c r="D400" s="1009">
        <v>11.78</v>
      </c>
      <c r="E400" s="1009">
        <v>0</v>
      </c>
      <c r="F400" s="1066">
        <f>D400-E400</f>
        <v>11.78</v>
      </c>
      <c r="G400" s="1066">
        <f>F400/D400*100</f>
        <v>100</v>
      </c>
      <c r="H400" s="1064"/>
    </row>
    <row r="401" spans="1:8">
      <c r="A401" s="1006" t="s">
        <v>841</v>
      </c>
      <c r="B401" s="56" t="s">
        <v>842</v>
      </c>
      <c r="C401" s="75" t="s">
        <v>265</v>
      </c>
      <c r="D401" s="1009">
        <v>0</v>
      </c>
      <c r="E401" s="1066"/>
      <c r="F401" s="1066"/>
      <c r="G401" s="1066"/>
      <c r="H401" s="1064"/>
    </row>
    <row r="402" spans="1:8" ht="31.5">
      <c r="A402" s="1006" t="s">
        <v>843</v>
      </c>
      <c r="B402" s="56" t="s">
        <v>269</v>
      </c>
      <c r="C402" s="75" t="s">
        <v>265</v>
      </c>
      <c r="D402" s="1009">
        <v>0</v>
      </c>
      <c r="E402" s="1066"/>
      <c r="F402" s="1066"/>
      <c r="G402" s="1066"/>
      <c r="H402" s="1064"/>
    </row>
    <row r="403" spans="1:8" ht="31.5">
      <c r="A403" s="1006" t="s">
        <v>844</v>
      </c>
      <c r="B403" s="56" t="s">
        <v>271</v>
      </c>
      <c r="C403" s="75" t="s">
        <v>265</v>
      </c>
      <c r="D403" s="1009">
        <v>0</v>
      </c>
      <c r="E403" s="1066"/>
      <c r="F403" s="1066"/>
      <c r="G403" s="1066"/>
      <c r="H403" s="1064"/>
    </row>
    <row r="404" spans="1:8" ht="31.5">
      <c r="A404" s="1006" t="s">
        <v>845</v>
      </c>
      <c r="B404" s="56" t="s">
        <v>273</v>
      </c>
      <c r="C404" s="75" t="s">
        <v>265</v>
      </c>
      <c r="D404" s="1009">
        <v>0</v>
      </c>
      <c r="E404" s="1066"/>
      <c r="F404" s="1066"/>
      <c r="G404" s="1066"/>
      <c r="H404" s="1064"/>
    </row>
    <row r="405" spans="1:8">
      <c r="A405" s="1006" t="s">
        <v>846</v>
      </c>
      <c r="B405" s="56" t="s">
        <v>622</v>
      </c>
      <c r="C405" s="75" t="s">
        <v>265</v>
      </c>
      <c r="D405" s="1009">
        <v>0</v>
      </c>
      <c r="E405" s="1068"/>
      <c r="F405" s="1068"/>
      <c r="G405" s="1069"/>
      <c r="H405" s="1064"/>
    </row>
    <row r="406" spans="1:8">
      <c r="A406" s="1006" t="s">
        <v>847</v>
      </c>
      <c r="B406" s="56" t="s">
        <v>625</v>
      </c>
      <c r="C406" s="75" t="s">
        <v>265</v>
      </c>
      <c r="D406" s="1009">
        <v>11.78</v>
      </c>
      <c r="E406" s="1068">
        <f>E399</f>
        <v>0</v>
      </c>
      <c r="F406" s="1068">
        <f>D406-E406</f>
        <v>11.78</v>
      </c>
      <c r="G406" s="1069">
        <f>F406/D406*100</f>
        <v>100</v>
      </c>
      <c r="H406" s="1064"/>
    </row>
    <row r="407" spans="1:8">
      <c r="A407" s="1006" t="s">
        <v>848</v>
      </c>
      <c r="B407" s="56" t="s">
        <v>628</v>
      </c>
      <c r="C407" s="75" t="s">
        <v>265</v>
      </c>
      <c r="D407" s="1065">
        <v>0</v>
      </c>
      <c r="E407" s="1068"/>
      <c r="F407" s="1068"/>
      <c r="G407" s="1069"/>
      <c r="H407" s="1064"/>
    </row>
    <row r="408" spans="1:8">
      <c r="A408" s="1006" t="s">
        <v>849</v>
      </c>
      <c r="B408" s="56" t="s">
        <v>634</v>
      </c>
      <c r="C408" s="75" t="s">
        <v>265</v>
      </c>
      <c r="D408" s="1065">
        <v>0</v>
      </c>
      <c r="E408" s="1068"/>
      <c r="F408" s="1068"/>
      <c r="G408" s="1069"/>
      <c r="H408" s="1064"/>
    </row>
    <row r="409" spans="1:8">
      <c r="A409" s="1006" t="s">
        <v>850</v>
      </c>
      <c r="B409" s="56" t="s">
        <v>636</v>
      </c>
      <c r="C409" s="75" t="s">
        <v>265</v>
      </c>
      <c r="D409" s="1065">
        <v>0</v>
      </c>
      <c r="E409" s="1068"/>
      <c r="F409" s="1068"/>
      <c r="G409" s="1069"/>
      <c r="H409" s="1064"/>
    </row>
    <row r="410" spans="1:8" ht="31.5">
      <c r="A410" s="1006" t="s">
        <v>851</v>
      </c>
      <c r="B410" s="56" t="s">
        <v>639</v>
      </c>
      <c r="C410" s="75" t="s">
        <v>265</v>
      </c>
      <c r="D410" s="1065">
        <v>0</v>
      </c>
      <c r="E410" s="1068"/>
      <c r="F410" s="1068"/>
      <c r="G410" s="1069"/>
      <c r="H410" s="1064"/>
    </row>
    <row r="411" spans="1:8">
      <c r="A411" s="1006" t="s">
        <v>852</v>
      </c>
      <c r="B411" s="57" t="s">
        <v>286</v>
      </c>
      <c r="C411" s="75" t="s">
        <v>265</v>
      </c>
      <c r="D411" s="1065">
        <v>0</v>
      </c>
      <c r="E411" s="1068"/>
      <c r="F411" s="1068"/>
      <c r="G411" s="1069"/>
      <c r="H411" s="1064"/>
    </row>
    <row r="412" spans="1:8">
      <c r="A412" s="1006" t="s">
        <v>853</v>
      </c>
      <c r="B412" s="78" t="s">
        <v>288</v>
      </c>
      <c r="C412" s="75" t="s">
        <v>265</v>
      </c>
      <c r="D412" s="1065">
        <v>0</v>
      </c>
      <c r="E412" s="1068"/>
      <c r="F412" s="1068"/>
      <c r="G412" s="1069"/>
      <c r="H412" s="1064"/>
    </row>
    <row r="413" spans="1:8">
      <c r="A413" s="1006" t="s">
        <v>854</v>
      </c>
      <c r="B413" s="55" t="s">
        <v>855</v>
      </c>
      <c r="C413" s="75" t="s">
        <v>265</v>
      </c>
      <c r="D413" s="1065">
        <v>0</v>
      </c>
      <c r="E413" s="1070"/>
      <c r="F413" s="1070"/>
      <c r="G413" s="1069"/>
      <c r="H413" s="1064"/>
    </row>
    <row r="414" spans="1:8">
      <c r="A414" s="1006" t="s">
        <v>34</v>
      </c>
      <c r="B414" s="55" t="s">
        <v>856</v>
      </c>
      <c r="C414" s="75" t="s">
        <v>265</v>
      </c>
      <c r="D414" s="1065">
        <v>0</v>
      </c>
      <c r="E414" s="1070"/>
      <c r="F414" s="1070"/>
      <c r="G414" s="1069"/>
      <c r="H414" s="1064"/>
    </row>
    <row r="415" spans="1:8">
      <c r="A415" s="1006" t="s">
        <v>36</v>
      </c>
      <c r="B415" s="56" t="s">
        <v>842</v>
      </c>
      <c r="C415" s="75" t="s">
        <v>265</v>
      </c>
      <c r="D415" s="1065">
        <v>0</v>
      </c>
      <c r="E415" s="1070"/>
      <c r="F415" s="1070"/>
      <c r="G415" s="1069"/>
      <c r="H415" s="1064"/>
    </row>
    <row r="416" spans="1:8" ht="31.5">
      <c r="A416" s="1006" t="s">
        <v>38</v>
      </c>
      <c r="B416" s="56" t="s">
        <v>269</v>
      </c>
      <c r="C416" s="75" t="s">
        <v>265</v>
      </c>
      <c r="D416" s="1065">
        <v>0</v>
      </c>
      <c r="E416" s="1070"/>
      <c r="F416" s="1070"/>
      <c r="G416" s="1069"/>
      <c r="H416" s="1064"/>
    </row>
    <row r="417" spans="1:8" ht="31.5">
      <c r="A417" s="1006" t="s">
        <v>857</v>
      </c>
      <c r="B417" s="56" t="s">
        <v>271</v>
      </c>
      <c r="C417" s="75" t="s">
        <v>265</v>
      </c>
      <c r="D417" s="1065">
        <v>0</v>
      </c>
      <c r="E417" s="1070"/>
      <c r="F417" s="1070"/>
      <c r="G417" s="1069"/>
      <c r="H417" s="1064"/>
    </row>
    <row r="418" spans="1:8" ht="31.5">
      <c r="A418" s="1006" t="s">
        <v>41</v>
      </c>
      <c r="B418" s="56" t="s">
        <v>273</v>
      </c>
      <c r="C418" s="75" t="s">
        <v>265</v>
      </c>
      <c r="D418" s="1065">
        <v>0</v>
      </c>
      <c r="E418" s="1070"/>
      <c r="F418" s="1070"/>
      <c r="G418" s="1069"/>
      <c r="H418" s="1064"/>
    </row>
    <row r="419" spans="1:8">
      <c r="A419" s="1006" t="s">
        <v>44</v>
      </c>
      <c r="B419" s="56" t="s">
        <v>622</v>
      </c>
      <c r="C419" s="75" t="s">
        <v>265</v>
      </c>
      <c r="D419" s="1065">
        <v>0</v>
      </c>
      <c r="E419" s="1070"/>
      <c r="F419" s="1070"/>
      <c r="G419" s="1069"/>
      <c r="H419" s="1064"/>
    </row>
    <row r="420" spans="1:8">
      <c r="A420" s="1006" t="s">
        <v>858</v>
      </c>
      <c r="B420" s="56" t="s">
        <v>625</v>
      </c>
      <c r="C420" s="75" t="s">
        <v>265</v>
      </c>
      <c r="D420" s="1065">
        <v>0</v>
      </c>
      <c r="E420" s="1070"/>
      <c r="F420" s="1070"/>
      <c r="G420" s="1069"/>
      <c r="H420" s="1064"/>
    </row>
    <row r="421" spans="1:8">
      <c r="A421" s="1006" t="s">
        <v>859</v>
      </c>
      <c r="B421" s="56" t="s">
        <v>628</v>
      </c>
      <c r="C421" s="75" t="s">
        <v>265</v>
      </c>
      <c r="D421" s="1065">
        <v>0</v>
      </c>
      <c r="E421" s="1070"/>
      <c r="F421" s="1070"/>
      <c r="G421" s="1069"/>
      <c r="H421" s="1064"/>
    </row>
    <row r="422" spans="1:8">
      <c r="A422" s="1006" t="s">
        <v>49</v>
      </c>
      <c r="B422" s="56" t="s">
        <v>634</v>
      </c>
      <c r="C422" s="75" t="s">
        <v>265</v>
      </c>
      <c r="D422" s="1065">
        <v>0</v>
      </c>
      <c r="E422" s="1070"/>
      <c r="F422" s="1070"/>
      <c r="G422" s="1069"/>
      <c r="H422" s="1064"/>
    </row>
    <row r="423" spans="1:8">
      <c r="A423" s="1006" t="s">
        <v>860</v>
      </c>
      <c r="B423" s="56" t="s">
        <v>636</v>
      </c>
      <c r="C423" s="75" t="s">
        <v>265</v>
      </c>
      <c r="D423" s="1065">
        <v>0</v>
      </c>
      <c r="E423" s="1070"/>
      <c r="F423" s="1070"/>
      <c r="G423" s="1069"/>
      <c r="H423" s="1064"/>
    </row>
    <row r="424" spans="1:8" ht="31.5">
      <c r="A424" s="1006" t="s">
        <v>861</v>
      </c>
      <c r="B424" s="56" t="s">
        <v>639</v>
      </c>
      <c r="C424" s="75" t="s">
        <v>265</v>
      </c>
      <c r="D424" s="1065">
        <v>0</v>
      </c>
      <c r="E424" s="1070"/>
      <c r="F424" s="1070"/>
      <c r="G424" s="1069"/>
      <c r="H424" s="1064"/>
    </row>
    <row r="425" spans="1:8">
      <c r="A425" s="1006" t="s">
        <v>862</v>
      </c>
      <c r="B425" s="78" t="s">
        <v>286</v>
      </c>
      <c r="C425" s="75" t="s">
        <v>265</v>
      </c>
      <c r="D425" s="1065">
        <v>0</v>
      </c>
      <c r="E425" s="1070"/>
      <c r="F425" s="1070"/>
      <c r="G425" s="1069"/>
      <c r="H425" s="1064"/>
    </row>
    <row r="426" spans="1:8">
      <c r="A426" s="1006" t="s">
        <v>863</v>
      </c>
      <c r="B426" s="78" t="s">
        <v>288</v>
      </c>
      <c r="C426" s="75" t="s">
        <v>265</v>
      </c>
      <c r="D426" s="1065">
        <v>0</v>
      </c>
      <c r="E426" s="1070"/>
      <c r="F426" s="1070"/>
      <c r="G426" s="1069"/>
      <c r="H426" s="1064"/>
    </row>
    <row r="427" spans="1:8">
      <c r="A427" s="1006" t="s">
        <v>275</v>
      </c>
      <c r="B427" s="53" t="s">
        <v>864</v>
      </c>
      <c r="C427" s="75" t="s">
        <v>265</v>
      </c>
      <c r="D427" s="1065">
        <v>0</v>
      </c>
      <c r="E427" s="1070"/>
      <c r="F427" s="1070"/>
      <c r="G427" s="1071"/>
      <c r="H427" s="1064"/>
    </row>
    <row r="428" spans="1:8">
      <c r="A428" s="1006" t="s">
        <v>61</v>
      </c>
      <c r="B428" s="53" t="s">
        <v>865</v>
      </c>
      <c r="C428" s="75" t="s">
        <v>265</v>
      </c>
      <c r="D428" s="1065">
        <v>0</v>
      </c>
      <c r="E428" s="1070"/>
      <c r="F428" s="1070"/>
      <c r="G428" s="1069"/>
      <c r="H428" s="1064"/>
    </row>
    <row r="429" spans="1:8">
      <c r="A429" s="1006" t="s">
        <v>63</v>
      </c>
      <c r="B429" s="55" t="s">
        <v>866</v>
      </c>
      <c r="C429" s="75" t="s">
        <v>265</v>
      </c>
      <c r="D429" s="1065">
        <v>0</v>
      </c>
      <c r="E429" s="1070"/>
      <c r="F429" s="1070"/>
      <c r="G429" s="1069"/>
      <c r="H429" s="1064"/>
    </row>
    <row r="430" spans="1:8">
      <c r="A430" s="1006" t="s">
        <v>66</v>
      </c>
      <c r="B430" s="55" t="s">
        <v>867</v>
      </c>
      <c r="C430" s="75" t="s">
        <v>265</v>
      </c>
      <c r="D430" s="1065">
        <v>0</v>
      </c>
      <c r="E430" s="1070"/>
      <c r="F430" s="1070"/>
      <c r="G430" s="1069"/>
      <c r="H430" s="1064"/>
    </row>
    <row r="431" spans="1:8">
      <c r="A431" s="1006" t="s">
        <v>291</v>
      </c>
      <c r="B431" s="77" t="s">
        <v>868</v>
      </c>
      <c r="C431" s="75" t="s">
        <v>265</v>
      </c>
      <c r="D431" s="1065">
        <v>0</v>
      </c>
      <c r="E431" s="1070"/>
      <c r="F431" s="1070"/>
      <c r="G431" s="1069"/>
      <c r="H431" s="1064"/>
    </row>
    <row r="432" spans="1:8">
      <c r="A432" s="1006" t="s">
        <v>293</v>
      </c>
      <c r="B432" s="53" t="s">
        <v>869</v>
      </c>
      <c r="C432" s="75" t="s">
        <v>265</v>
      </c>
      <c r="D432" s="1065">
        <v>0</v>
      </c>
      <c r="E432" s="1070"/>
      <c r="F432" s="1070"/>
      <c r="G432" s="1069"/>
      <c r="H432" s="1064"/>
    </row>
    <row r="433" spans="1:8">
      <c r="A433" s="1006" t="s">
        <v>297</v>
      </c>
      <c r="B433" s="53" t="s">
        <v>870</v>
      </c>
      <c r="C433" s="75" t="s">
        <v>265</v>
      </c>
      <c r="D433" s="1065">
        <v>0</v>
      </c>
      <c r="E433" s="1070"/>
      <c r="F433" s="1070"/>
      <c r="G433" s="1069"/>
      <c r="H433" s="1064"/>
    </row>
    <row r="434" spans="1:8">
      <c r="A434" s="1006" t="s">
        <v>298</v>
      </c>
      <c r="B434" s="53" t="s">
        <v>871</v>
      </c>
      <c r="C434" s="75" t="s">
        <v>265</v>
      </c>
      <c r="D434" s="1065">
        <v>0</v>
      </c>
      <c r="E434" s="1070"/>
      <c r="F434" s="1070"/>
      <c r="G434" s="1069"/>
      <c r="H434" s="1064"/>
    </row>
    <row r="435" spans="1:8">
      <c r="A435" s="1006" t="s">
        <v>299</v>
      </c>
      <c r="B435" s="53" t="s">
        <v>872</v>
      </c>
      <c r="C435" s="75" t="s">
        <v>265</v>
      </c>
      <c r="D435" s="1065">
        <v>0</v>
      </c>
      <c r="E435" s="1070"/>
      <c r="F435" s="1070"/>
      <c r="G435" s="1069"/>
      <c r="H435" s="1064"/>
    </row>
    <row r="436" spans="1:8">
      <c r="A436" s="1006" t="s">
        <v>300</v>
      </c>
      <c r="B436" s="53" t="s">
        <v>873</v>
      </c>
      <c r="C436" s="75" t="s">
        <v>265</v>
      </c>
      <c r="D436" s="1065">
        <v>0</v>
      </c>
      <c r="E436" s="1070"/>
      <c r="F436" s="1070"/>
      <c r="G436" s="1069"/>
      <c r="H436" s="1064"/>
    </row>
    <row r="437" spans="1:8">
      <c r="A437" s="1006" t="s">
        <v>340</v>
      </c>
      <c r="B437" s="55" t="s">
        <v>521</v>
      </c>
      <c r="C437" s="75" t="s">
        <v>265</v>
      </c>
      <c r="D437" s="1065">
        <v>0</v>
      </c>
      <c r="E437" s="1070"/>
      <c r="F437" s="1070"/>
      <c r="G437" s="1069"/>
      <c r="H437" s="1064"/>
    </row>
    <row r="438" spans="1:8" ht="31.5">
      <c r="A438" s="1006" t="s">
        <v>874</v>
      </c>
      <c r="B438" s="56" t="s">
        <v>875</v>
      </c>
      <c r="C438" s="75" t="s">
        <v>265</v>
      </c>
      <c r="D438" s="1065">
        <v>0</v>
      </c>
      <c r="E438" s="1068"/>
      <c r="F438" s="1068"/>
      <c r="G438" s="1069"/>
      <c r="H438" s="1064"/>
    </row>
    <row r="439" spans="1:8">
      <c r="A439" s="1006" t="s">
        <v>342</v>
      </c>
      <c r="B439" s="55" t="s">
        <v>523</v>
      </c>
      <c r="C439" s="75" t="s">
        <v>265</v>
      </c>
      <c r="D439" s="1065">
        <v>0</v>
      </c>
      <c r="E439" s="1068"/>
      <c r="F439" s="1068"/>
      <c r="G439" s="1069"/>
      <c r="H439" s="1064"/>
    </row>
    <row r="440" spans="1:8" ht="31.5">
      <c r="A440" s="1006" t="s">
        <v>876</v>
      </c>
      <c r="B440" s="56" t="s">
        <v>877</v>
      </c>
      <c r="C440" s="75" t="s">
        <v>265</v>
      </c>
      <c r="D440" s="1065">
        <v>0</v>
      </c>
      <c r="E440" s="1068"/>
      <c r="F440" s="1068"/>
      <c r="G440" s="1069"/>
      <c r="H440" s="1064"/>
    </row>
    <row r="441" spans="1:8">
      <c r="A441" s="1006" t="s">
        <v>301</v>
      </c>
      <c r="B441" s="53" t="s">
        <v>878</v>
      </c>
      <c r="C441" s="75" t="s">
        <v>265</v>
      </c>
      <c r="D441" s="1065">
        <v>0</v>
      </c>
      <c r="E441" s="1070"/>
      <c r="F441" s="1070"/>
      <c r="G441" s="1069"/>
      <c r="H441" s="1064"/>
    </row>
    <row r="442" spans="1:8" ht="16.5" thickBot="1">
      <c r="A442" s="1014" t="s">
        <v>302</v>
      </c>
      <c r="B442" s="79" t="s">
        <v>879</v>
      </c>
      <c r="C442" s="1015" t="s">
        <v>265</v>
      </c>
      <c r="D442" s="1072">
        <v>0</v>
      </c>
      <c r="E442" s="1073"/>
      <c r="F442" s="1073"/>
      <c r="G442" s="1074"/>
      <c r="H442" s="1075"/>
    </row>
    <row r="443" spans="1:8">
      <c r="A443" s="1001" t="s">
        <v>175</v>
      </c>
      <c r="B443" s="47" t="s">
        <v>353</v>
      </c>
      <c r="C443" s="734" t="s">
        <v>174</v>
      </c>
      <c r="D443" s="1076">
        <v>0</v>
      </c>
      <c r="E443" s="1077"/>
      <c r="F443" s="1077"/>
      <c r="G443" s="1078"/>
      <c r="H443" s="1079"/>
    </row>
    <row r="444" spans="1:8" ht="47.25">
      <c r="A444" s="1006" t="s">
        <v>880</v>
      </c>
      <c r="B444" s="53" t="s">
        <v>881</v>
      </c>
      <c r="C444" s="1015" t="s">
        <v>265</v>
      </c>
      <c r="D444" s="1009">
        <v>0</v>
      </c>
      <c r="E444" s="1066"/>
      <c r="F444" s="1066"/>
      <c r="G444" s="1013"/>
      <c r="H444" s="1080"/>
    </row>
    <row r="445" spans="1:8">
      <c r="A445" s="1006" t="s">
        <v>362</v>
      </c>
      <c r="B445" s="55" t="s">
        <v>882</v>
      </c>
      <c r="C445" s="75" t="s">
        <v>265</v>
      </c>
      <c r="D445" s="1009">
        <v>0</v>
      </c>
      <c r="E445" s="1066"/>
      <c r="F445" s="1066"/>
      <c r="G445" s="1013"/>
      <c r="H445" s="1080"/>
    </row>
    <row r="446" spans="1:8" ht="31.5">
      <c r="A446" s="1006" t="s">
        <v>363</v>
      </c>
      <c r="B446" s="55" t="s">
        <v>883</v>
      </c>
      <c r="C446" s="1015" t="s">
        <v>265</v>
      </c>
      <c r="D446" s="1009">
        <v>0</v>
      </c>
      <c r="E446" s="1066"/>
      <c r="F446" s="1066"/>
      <c r="G446" s="1013"/>
      <c r="H446" s="1080"/>
    </row>
    <row r="447" spans="1:8">
      <c r="A447" s="1006" t="s">
        <v>364</v>
      </c>
      <c r="B447" s="55" t="s">
        <v>884</v>
      </c>
      <c r="C447" s="1015" t="s">
        <v>265</v>
      </c>
      <c r="D447" s="1009">
        <v>0</v>
      </c>
      <c r="E447" s="1066"/>
      <c r="F447" s="1066"/>
      <c r="G447" s="1013"/>
      <c r="H447" s="1080"/>
    </row>
    <row r="448" spans="1:8" ht="31.5">
      <c r="A448" s="1006" t="s">
        <v>365</v>
      </c>
      <c r="B448" s="53" t="s">
        <v>885</v>
      </c>
      <c r="C448" s="735" t="s">
        <v>174</v>
      </c>
      <c r="D448" s="1009">
        <v>0</v>
      </c>
      <c r="E448" s="1066"/>
      <c r="F448" s="1066"/>
      <c r="G448" s="1013"/>
      <c r="H448" s="1080"/>
    </row>
    <row r="449" spans="1:8">
      <c r="A449" s="1006" t="s">
        <v>886</v>
      </c>
      <c r="B449" s="55" t="s">
        <v>887</v>
      </c>
      <c r="C449" s="1015" t="s">
        <v>265</v>
      </c>
      <c r="D449" s="1009">
        <v>0</v>
      </c>
      <c r="E449" s="1066"/>
      <c r="F449" s="1066"/>
      <c r="G449" s="1013"/>
      <c r="H449" s="1080"/>
    </row>
    <row r="450" spans="1:8">
      <c r="A450" s="1006" t="s">
        <v>888</v>
      </c>
      <c r="B450" s="55" t="s">
        <v>889</v>
      </c>
      <c r="C450" s="1015" t="s">
        <v>265</v>
      </c>
      <c r="D450" s="1009">
        <v>0</v>
      </c>
      <c r="E450" s="1066"/>
      <c r="F450" s="1066"/>
      <c r="G450" s="1013"/>
      <c r="H450" s="1080"/>
    </row>
    <row r="451" spans="1:8" ht="16.5" thickBot="1">
      <c r="A451" s="1019" t="s">
        <v>890</v>
      </c>
      <c r="B451" s="80" t="s">
        <v>891</v>
      </c>
      <c r="C451" s="1020" t="s">
        <v>265</v>
      </c>
      <c r="D451" s="1081">
        <v>0</v>
      </c>
      <c r="E451" s="1082"/>
      <c r="F451" s="1082"/>
      <c r="G451" s="1083"/>
      <c r="H451" s="1084"/>
    </row>
    <row r="454" spans="1:8">
      <c r="A454" s="1085" t="s">
        <v>892</v>
      </c>
    </row>
    <row r="455" spans="1:8">
      <c r="A455" s="1086" t="s">
        <v>893</v>
      </c>
      <c r="B455" s="1086"/>
      <c r="C455" s="1086"/>
      <c r="D455" s="1086"/>
      <c r="E455" s="1086"/>
      <c r="F455" s="1086"/>
      <c r="G455" s="1086"/>
      <c r="H455" s="1086"/>
    </row>
    <row r="456" spans="1:8">
      <c r="A456" s="1086" t="s">
        <v>894</v>
      </c>
      <c r="B456" s="1086"/>
      <c r="C456" s="1086"/>
      <c r="D456" s="1086"/>
      <c r="E456" s="1086"/>
      <c r="F456" s="1086"/>
      <c r="G456" s="1086"/>
      <c r="H456" s="1086"/>
    </row>
    <row r="457" spans="1:8">
      <c r="A457" s="1086" t="s">
        <v>895</v>
      </c>
      <c r="B457" s="1086"/>
      <c r="C457" s="1086"/>
      <c r="D457" s="1086"/>
      <c r="E457" s="1086"/>
      <c r="F457" s="1086"/>
      <c r="G457" s="1086"/>
      <c r="H457" s="1086"/>
    </row>
    <row r="458" spans="1:8" ht="26.25" customHeight="1">
      <c r="A458" s="1087" t="s">
        <v>896</v>
      </c>
      <c r="B458" s="1087"/>
      <c r="C458" s="1087"/>
      <c r="D458" s="1087"/>
      <c r="E458" s="1087"/>
      <c r="F458" s="1087"/>
      <c r="G458" s="1087"/>
      <c r="H458" s="1087"/>
    </row>
    <row r="459" spans="1:8">
      <c r="A459" s="1088" t="s">
        <v>897</v>
      </c>
      <c r="B459" s="1088"/>
      <c r="C459" s="1088"/>
      <c r="D459" s="1088"/>
      <c r="E459" s="1088"/>
      <c r="F459" s="1088"/>
      <c r="G459" s="1088"/>
      <c r="H459" s="1088"/>
    </row>
  </sheetData>
  <mergeCells count="30"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6:H7"/>
    <mergeCell ref="A14:H14"/>
    <mergeCell ref="A15:B15"/>
    <mergeCell ref="A18:H18"/>
    <mergeCell ref="A11:H11"/>
    <mergeCell ref="A12:H12"/>
    <mergeCell ref="A9:H9"/>
    <mergeCell ref="A10:H1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40</vt:i4>
      </vt:variant>
    </vt:vector>
  </HeadingPairs>
  <TitlesOfParts>
    <vt:vector size="6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'10квФ'!Z_500C2F4F_1743_499A_A051_20565DBF52B2_.wvu.PrintArea</vt:lpstr>
      <vt:lpstr>'11кв истч'!Z_500C2F4F_1743_499A_A051_20565DBF52B2_.wvu.PrintArea</vt:lpstr>
      <vt:lpstr>'12квОсв'!Z_500C2F4F_1743_499A_A051_20565DBF52B2_.wvu.PrintArea</vt:lpstr>
      <vt:lpstr>'13квОС'!Z_500C2F4F_1743_499A_A051_20565DBF52B2_.wvu.PrintArea</vt:lpstr>
      <vt:lpstr>'14квПп'!Z_500C2F4F_1743_499A_A051_20565DBF52B2_.wvu.PrintArea</vt:lpstr>
      <vt:lpstr>'15квВв'!Z_500C2F4F_1743_499A_A051_20565DBF52B2_.wvu.PrintArea</vt:lpstr>
      <vt:lpstr>'16квВы'!Z_500C2F4F_1743_499A_A051_20565DBF52B2_.wvu.PrintArea</vt:lpstr>
      <vt:lpstr>'17квЭт'!Z_500C2F4F_1743_499A_A051_20565DBF52B2_.wvu.PrintArea</vt:lpstr>
      <vt:lpstr>'18квКпкз'!Z_500C2F4F_1743_499A_A051_20565DBF52B2_.wvu.PrintArea</vt:lpstr>
      <vt:lpstr>'19квРасш'!Z_500C2F4F_1743_499A_A051_20565DBF52B2_.wvu.PrintArea</vt:lpstr>
      <vt:lpstr>'1Ф'!Z_500C2F4F_1743_499A_A051_20565DBF52B2_.wvu.PrintArea</vt:lpstr>
      <vt:lpstr>'2 Осв'!Z_500C2F4F_1743_499A_A051_20565DBF52B2_.wvu.PrintArea</vt:lpstr>
      <vt:lpstr>'20квФп'!Z_500C2F4F_1743_499A_A051_20565DBF52B2_.wvu.PrintArea</vt:lpstr>
      <vt:lpstr>'3 ОС'!Z_500C2F4F_1743_499A_A051_20565DBF52B2_.wvu.PrintArea</vt:lpstr>
      <vt:lpstr>'4 Пп'!Z_500C2F4F_1743_499A_A051_20565DBF52B2_.wvu.PrintArea</vt:lpstr>
      <vt:lpstr>'5Вв'!Z_500C2F4F_1743_499A_A051_20565DBF52B2_.wvu.PrintArea</vt:lpstr>
      <vt:lpstr>'6Вы'!Z_500C2F4F_1743_499A_A051_20565DBF52B2_.wvu.PrintArea</vt:lpstr>
      <vt:lpstr>'7Кпкз'!Z_500C2F4F_1743_499A_A051_20565DBF52B2_.wvu.PrintArea</vt:lpstr>
      <vt:lpstr>'8Расш'!Z_500C2F4F_1743_499A_A051_20565DBF52B2_.wvu.PrintArea</vt:lpstr>
      <vt:lpstr>'9Фп'!Z_500C2F4F_1743_499A_A051_20565DBF52B2_.wvu.PrintArea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БускинМВ</dc:creator>
  <cp:lastModifiedBy>ДадашеваКА</cp:lastModifiedBy>
  <cp:lastPrinted>2021-10-22T11:01:21Z</cp:lastPrinted>
  <dcterms:created xsi:type="dcterms:W3CDTF">2020-11-16T10:32:29Z</dcterms:created>
  <dcterms:modified xsi:type="dcterms:W3CDTF">2022-08-09T09:52:24Z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